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ap\bendras\users\v.sobolevskiene\Desktop\PIRKIMAI\2021\Odontologinių, plombinių medžiagų, instrumentų ir kt. pr. pirkimas\Pasiūlymai\Analizė\"/>
    </mc:Choice>
  </mc:AlternateContent>
  <xr:revisionPtr revIDLastSave="0" documentId="8_{C599A949-F5DF-4DAC-972B-1AE325C6695F}" xr6:coauthVersionLast="47" xr6:coauthVersionMax="47" xr10:uidLastSave="{00000000-0000-0000-0000-000000000000}"/>
  <bookViews>
    <workbookView xWindow="-120" yWindow="-120" windowWidth="29040" windowHeight="15840" xr2:uid="{00000000-000D-0000-FFFF-FFFF00000000}"/>
  </bookViews>
  <sheets>
    <sheet name="Pristatymas" sheetId="8" r:id="rId1"/>
  </sheets>
  <definedNames>
    <definedName name="_xlnm._FilterDatabase" localSheetId="0" hidden="1">Pristatymas!#REF!</definedName>
    <definedName name="_xlnm.Print_Area" localSheetId="0">Pristatymas!$A$1:$I$251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8" i="8" l="1"/>
  <c r="I39" i="8"/>
  <c r="I40" i="8"/>
  <c r="I41" i="8"/>
  <c r="I42" i="8"/>
  <c r="I43" i="8"/>
  <c r="I44" i="8"/>
  <c r="I45" i="8"/>
  <c r="I46" i="8"/>
  <c r="I47" i="8"/>
  <c r="I48" i="8"/>
  <c r="I49" i="8"/>
  <c r="I50" i="8"/>
  <c r="I51" i="8"/>
  <c r="I37" i="8"/>
  <c r="I175" i="8"/>
  <c r="I170" i="8"/>
  <c r="I171" i="8"/>
  <c r="I172" i="8"/>
  <c r="I173" i="8"/>
  <c r="I174" i="8"/>
  <c r="I169" i="8"/>
  <c r="I160" i="8"/>
  <c r="I159" i="8"/>
  <c r="I158" i="8"/>
  <c r="I157" i="8"/>
  <c r="I156" i="8"/>
  <c r="I155" i="8"/>
  <c r="I151" i="8"/>
  <c r="I153" i="8" s="1"/>
  <c r="I152" i="8" s="1"/>
  <c r="I146" i="8"/>
  <c r="I145" i="8"/>
  <c r="I140" i="8"/>
  <c r="I139" i="8"/>
  <c r="I138" i="8"/>
  <c r="I133" i="8"/>
  <c r="I132" i="8"/>
  <c r="I128" i="8"/>
  <c r="I130" i="8" s="1"/>
  <c r="I129" i="8" s="1"/>
  <c r="I123" i="8"/>
  <c r="I124" i="8" s="1"/>
  <c r="I126" i="8" s="1"/>
  <c r="I125" i="8" s="1"/>
  <c r="I119" i="8"/>
  <c r="I121" i="8" s="1"/>
  <c r="I120" i="8" s="1"/>
  <c r="I165" i="8"/>
  <c r="I167" i="8" s="1"/>
  <c r="I166" i="8" s="1"/>
  <c r="I180" i="8"/>
  <c r="I182" i="8" s="1"/>
  <c r="I181" i="8" s="1"/>
  <c r="I184" i="8"/>
  <c r="I186" i="8" s="1"/>
  <c r="I185" i="8" s="1"/>
  <c r="I188" i="8"/>
  <c r="I190" i="8" s="1"/>
  <c r="I189" i="8" s="1"/>
  <c r="I192" i="8"/>
  <c r="I194" i="8" s="1"/>
  <c r="I193" i="8" s="1"/>
  <c r="I196" i="8"/>
  <c r="I198" i="8" s="1"/>
  <c r="I197" i="8" s="1"/>
  <c r="I202" i="8"/>
  <c r="I201" i="8"/>
  <c r="I200" i="8"/>
  <c r="I207" i="8"/>
  <c r="I209" i="8" s="1"/>
  <c r="I208" i="8" s="1"/>
  <c r="I211" i="8"/>
  <c r="I213" i="8" s="1"/>
  <c r="I212" i="8" s="1"/>
  <c r="I215" i="8"/>
  <c r="I217" i="8" s="1"/>
  <c r="I216" i="8" s="1"/>
  <c r="I219" i="8"/>
  <c r="I221" i="8" s="1"/>
  <c r="I220" i="8" s="1"/>
  <c r="I223" i="8"/>
  <c r="I225" i="8" s="1"/>
  <c r="I115" i="8"/>
  <c r="I117" i="8" s="1"/>
  <c r="I116" i="8" s="1"/>
  <c r="I111" i="8"/>
  <c r="I113" i="8" s="1"/>
  <c r="I112" i="8" s="1"/>
  <c r="I107" i="8"/>
  <c r="I109" i="8" s="1"/>
  <c r="I108" i="8" s="1"/>
  <c r="I102" i="8"/>
  <c r="I101" i="8"/>
  <c r="I96" i="8"/>
  <c r="I97" i="8" s="1"/>
  <c r="I99" i="8" s="1"/>
  <c r="I98" i="8" s="1"/>
  <c r="I91" i="8"/>
  <c r="I90" i="8"/>
  <c r="I86" i="8"/>
  <c r="I88" i="8" s="1"/>
  <c r="I81" i="8"/>
  <c r="I80" i="8"/>
  <c r="I74" i="8"/>
  <c r="I75" i="8"/>
  <c r="I70" i="8"/>
  <c r="I72" i="8" s="1"/>
  <c r="I71" i="8" s="1"/>
  <c r="I62" i="8"/>
  <c r="I64" i="8" s="1"/>
  <c r="I63" i="8" s="1"/>
  <c r="I57" i="8"/>
  <c r="I56" i="8"/>
  <c r="I52" i="8" l="1"/>
  <c r="I54" i="8" s="1"/>
  <c r="I53" i="8" s="1"/>
  <c r="I176" i="8"/>
  <c r="I178" i="8" s="1"/>
  <c r="I177" i="8" s="1"/>
  <c r="I161" i="8"/>
  <c r="I163" i="8" s="1"/>
  <c r="I162" i="8" s="1"/>
  <c r="I147" i="8"/>
  <c r="I149" i="8" s="1"/>
  <c r="I148" i="8" s="1"/>
  <c r="I134" i="8"/>
  <c r="I136" i="8" s="1"/>
  <c r="I135" i="8" s="1"/>
  <c r="I141" i="8"/>
  <c r="I143" i="8" s="1"/>
  <c r="I142" i="8" s="1"/>
  <c r="I203" i="8"/>
  <c r="I205" i="8" s="1"/>
  <c r="I204" i="8" s="1"/>
  <c r="I103" i="8"/>
  <c r="I105" i="8" s="1"/>
  <c r="I104" i="8" s="1"/>
  <c r="I92" i="8"/>
  <c r="I94" i="8" s="1"/>
  <c r="I93" i="8" s="1"/>
  <c r="I87" i="8"/>
  <c r="I76" i="8"/>
  <c r="I78" i="8" s="1"/>
  <c r="I77" i="8" s="1"/>
  <c r="I58" i="8"/>
  <c r="I60" i="8" s="1"/>
  <c r="I59" i="8" s="1"/>
  <c r="I82" i="8"/>
  <c r="I84" i="8" s="1"/>
  <c r="I83" i="8" s="1"/>
</calcChain>
</file>

<file path=xl/sharedStrings.xml><?xml version="1.0" encoding="utf-8"?>
<sst xmlns="http://schemas.openxmlformats.org/spreadsheetml/2006/main" count="609" uniqueCount="474">
  <si>
    <t>Dokumento puslapių skaičius</t>
  </si>
  <si>
    <t>Eil.Nr.</t>
  </si>
  <si>
    <t>______________________</t>
  </si>
  <si>
    <t xml:space="preserve">(Tiekėjo arba jo įgalioto asmens pareigų pavadinimas) </t>
  </si>
  <si>
    <t xml:space="preserve">                   (Vardas ir pavardė)</t>
  </si>
  <si>
    <t>Konfidencialios informacijos pagrindimas (paaiškinama, kuo remiantis nurodytas dokumentas ar jo dalis yra konfidencialūs)</t>
  </si>
  <si>
    <t>Pateikto dokumento pavadinimas (rekomenduojama pavadinime vartoti žodį „Konfidencialu“)*</t>
  </si>
  <si>
    <t>6. Šiame pasiūlyme yra pateikta ir konfidenciali informacija (dokumentai su konfidencialia informacija pateikti („prisegti“) atskirai):</t>
  </si>
  <si>
    <t>(Tiekėjo pavadinimas)</t>
  </si>
  <si>
    <t xml:space="preserve"> (Juridinio asmens teisinė forma, buveinė, kontaktinė informacija, registro, kuriame kaupiami ir saugomi duomenys apie tiekėją,</t>
  </si>
  <si>
    <t xml:space="preserve">pavadinimas, juridinio asmens kodas, pridėtinės vertės mokesčio mokėtojo kodas, jei juridinis asmuo yra pridėtinės vertės </t>
  </si>
  <si>
    <t>mokesčio mokėtojas)</t>
  </si>
  <si>
    <t>VšĮ Antakalnio poliklinikai</t>
  </si>
  <si>
    <t>PASIŪLYMAS</t>
  </si>
  <si>
    <t>(Data)</t>
  </si>
  <si>
    <t>(Sudarymo vieta)</t>
  </si>
  <si>
    <t>Tiekėjo pavadinimas / Jeigu dalyvauja ūkio subjektų grupė, surašomi visi dalyvių pavadinimai</t>
  </si>
  <si>
    <t>Tiekėjo adresas / Jeigu dalyvauja ūkio subjektų grupė, surašomi visi dalyvių adresai</t>
  </si>
  <si>
    <t>Tiekėjo įmonės kodas / Jeigu dalyvauja ūkio subjektų grupė, surašomi visų įmonių kodai</t>
  </si>
  <si>
    <t>Tiekėjo PVM kodas / Jeigu dalyvauja ūkio subjektų grupė, surašomi visų įmonių PVM kodai</t>
  </si>
  <si>
    <t>Tiekėjo atsiskaitomosios sąskaitos numeris, banko pavadinimas, banko kodas</t>
  </si>
  <si>
    <t>Už pasiūlymą atsakingo asmens vardas, pavardė, pareigos</t>
  </si>
  <si>
    <t>Telefono numeris</t>
  </si>
  <si>
    <t>Fakso numeris</t>
  </si>
  <si>
    <t>El. pašto adresas</t>
  </si>
  <si>
    <t>Subteikėjo (-ų) pavadinimas (-ai)</t>
  </si>
  <si>
    <t>Subteikėjo (-ų) adresas (-ai)</t>
  </si>
  <si>
    <t xml:space="preserve">Įsipareigojimų dalis (procentais), kuriai ketinama pasitelkti subteikėją (-us) </t>
  </si>
  <si>
    <t>DĖL ODONTOLOGINIŲ IR PLOMBINIŲ MEDŽIAGŲ, INSTRUMENTŲ BEI KITŲ PAGALBINIŲ PRIEMONIŲ PIRKIMO</t>
  </si>
  <si>
    <t>*Kadangi pirkimas vykdomas CVP IS priemonėmis ir yra reikalaujama pasiūlymą pasirašyti saugiu elektroniniu parašu, šio dokumento atskirai pasirašyti neprivaloma.</t>
  </si>
  <si>
    <t xml:space="preserve">               (Parašas)*</t>
  </si>
  <si>
    <t>Pastaba: Pildoma, jei ketinama pasitelkti subteikėją (-us).</t>
  </si>
  <si>
    <t>5. Pasiūlymas galioja iki ___________________________. Jeigu pasiūlyme nenurodytas jo galiojimo laikas, laikoma, kad pasiūlymas galioja 3 (tris) mėnesius nuo pasiūlymų pateikimo termino pabaigos.</t>
  </si>
  <si>
    <t>PASTABA: Informacija, nurodyta VPĮ 20 straipsnio 2 dalies 1, 2, 3, 4 punktuose negali būti nurodoma ir nebus laikoma konfidencialia. Tiekėjas gali nurodyti, kuri informacijos dalis pasiūlyme yra konfidenciali. Tiekėjo su pasiūlymu teikiamų dokumentų informacijos konfidencialumas gali būti nustatomas tik pagrįstais atvejais. Jeigu kils abejonių dėl tiekėjo pasiūlyme nurodytos informacijos konfidencialumo, Komisija prašys tiekėją per nurodytą terminą, kuris negali būti trumpesnis kaip 5 darbo dienos, pagrįsti jos konfidencialumą. Jei tokia informacija pasiūlyme nebus nurodyta, Komisija laikys, kad bet kuri pasiūlyme pateikta informacija nėra konfidenciali, išskyrus informaciją, kurią atskleidus būtų pažeisti Asmens duomenų teisinės apsaugos įstatymo reikalavimai.
*Pildyti tuomet, jei bus pateikta konfidenciali informacija. Pagal Viešųjų pirkimų įstatymo 86 str. 9 d., laimėjusio dalyvio pasiūlymas bei sudaryta pirkimo sutartis (išskyrus konfidencialią informaciją, kaip nurodyta pirkimo sąlygose) bus paskelbti CVP IS. Tiekėjas negali nurodyti, kad visas pasiūlymas yra konfidencialus arba, kad konfidencialu yra pasiūlymo kaina (bendra viso pasiūlymo kaina).</t>
  </si>
  <si>
    <t xml:space="preserve">Pirkimo dalies
Nr.
</t>
  </si>
  <si>
    <t>Prekės pavadinimas</t>
  </si>
  <si>
    <t>Reikalavimai (techninės charakteristikos)</t>
  </si>
  <si>
    <t>Mato vnt.</t>
  </si>
  <si>
    <t>Numatomas metinis poreikis</t>
  </si>
  <si>
    <t>Vnt. kaina, Eur be PVM</t>
  </si>
  <si>
    <t>Pirkimo objekto dalies kaina, Eur be PVM</t>
  </si>
  <si>
    <t>PVM, Eur:</t>
  </si>
  <si>
    <t>flak.</t>
  </si>
  <si>
    <t>3 PIRKIMO DALIS. "DANTŲ ŠAKNŲ KANALŲ PLATINTOJAI"</t>
  </si>
  <si>
    <t>3.1.</t>
  </si>
  <si>
    <t>Dantų šaknų kanalų platintojai ( K - file)</t>
  </si>
  <si>
    <t xml:space="preserve">Reikalavimai: dydžiai: 006, 008, 010, 045, 050, 055, 060, 070, 080. Ilgiai 21/25/28/31 mm., rankiniai, supakuoti steriliai, keturkampio formos pjūvio. Pagaminti iš nerūdijančio plieno su silikonine rankenėle ir stoperiu. Įpakuoti steriliai po 6 vnt. plokštelėje. Daugkartinio naudojimo. </t>
  </si>
  <si>
    <t>plokšt.</t>
  </si>
  <si>
    <t>3.2.</t>
  </si>
  <si>
    <t>Dantų šaknų kanalų platintojai ( K - file) Nr. 15-40</t>
  </si>
  <si>
    <t>Reikalavimai: dydžiai: 015-040, ilgiai 21/25/28/31 mm., rankiniai, supakuoti steriliai, keturkampio formos pjūvio. Pagaminti iš nerūdijančio plieno su silikonine rankenėle ir stoperiu. Įpakuoti steriliai po 6 vnt. plokštelėje. Daugkartinio naudojimo.</t>
  </si>
  <si>
    <t>3.3.</t>
  </si>
  <si>
    <t>Dantų šaknų kanalų platintojai (K-flexofile)</t>
  </si>
  <si>
    <t>Reikalavimai: dydžiai: 015, 020, 025, 030, 035, 040. Ilgiai: 18/21/25/3l mm. rankiniai, supakuoti steriliai, keturkampio formos pjūvio. Pagaminti iš nerūdijančio plieno, su silikonine rankenėle ir stoperiu. Įpakuoti steriliai po 6 vnt. plokštelėje. Daugkartinio naudojimo.</t>
  </si>
  <si>
    <t>3.4.</t>
  </si>
  <si>
    <t>Dantų šaknų kanalų platintojai (K-flexofile) Nr. 15-40</t>
  </si>
  <si>
    <t xml:space="preserve">Reikalavimai: dydžiai: 015-040, ilgiai: 18/21/25/3l mm., rankiniai, supakuoti steriliai, keturkampio formos pjūvio. Pagaminti iš nerūdijančio plieno, su silikonine rankenėle ir stoperiu. Įpakuoti steriliai po 6 vnt. plokštelėje. </t>
  </si>
  <si>
    <t>3.5.</t>
  </si>
  <si>
    <t>Dantų šaknų kanalų platintojai (K-fileNiTiflex)</t>
  </si>
  <si>
    <t>Reikalavimai: dydžiai: 015, 020, 025, 030, 040, ilgiai: 21/25mm. Pagaminta iš nikelio titano lydinio, padidinto lankstumo ir silikonine rankenėle. Įpakuota po 6 vnt. dėžutėje. Daugkartinio naudojimo.</t>
  </si>
  <si>
    <t>dėž.</t>
  </si>
  <si>
    <t>3.6.</t>
  </si>
  <si>
    <t>Dantų šaknų kanalų platintojai (K-fileNiTiflex) Nr. 15-40</t>
  </si>
  <si>
    <t>Reikalavimai: dydžiai: 015-040, ilgiai: 21/25mm. Pagaminta iš nikelio titano lydinio, padidinto lankstumo, su plastikine rankenėle ir silikoniniu stoperiu. Įpakuota po 6 vnt. dėžutėje. Daugkartinio naudojimo.</t>
  </si>
  <si>
    <t>3.7.</t>
  </si>
  <si>
    <t>Dantų šaknų kanalų platintojai (Hedstromfile)</t>
  </si>
  <si>
    <t>Reikalavimai: dydžiai: 015, 020, 025, 030, 035, 040. Ilgiai: 21/25/28/31 mm. Rankiniai, vienkartiniai, supakuoti steriliai, keturkampio formos pjūvio. Pagaminti iš nerūdijančio plieno, su silikonine rankenėle ir stoperiu. Įpakuoti steriliai po 6 vnt. plokštelėje. Daugkartinio naudojimo.</t>
  </si>
  <si>
    <t>3.8.</t>
  </si>
  <si>
    <t>Reikalavimai: dydžiai:  015-040, ilgiai: 21/25/28/31mm, rankiniai, vienkartiniai, supakuoti steriliai, keturkampio formos pjūvio. Pagaminti iš nerūdijančio plieno ir silikonine rankenėle, su stoperiu. Įpakuoti steriliai po 6 vnt. plokštelėje. Daugkartinio naudojimo.</t>
  </si>
  <si>
    <t>3.9.</t>
  </si>
  <si>
    <t>Dantų šaknų kanalų platintojai (C-file+)</t>
  </si>
  <si>
    <t>Reikalavimai: dydžiai: 006, 008, 010, 015, 020;  ilgiai: 18/21/25 mm. Pagaminta iš nerūdijančio plieno, skirti kalcifikuotiems ir sunkiai praeinantiems  kanalams, su plastikine rankenėle, su silikoniniu stoperiu. Įpakuoti steriliai po 6 vnt. plokštelėje. Daugkartinio naudojimo.</t>
  </si>
  <si>
    <t>3.10.</t>
  </si>
  <si>
    <t>Dantų šaknų kanalų platintojai (Senseus Profinder)</t>
  </si>
  <si>
    <t>Reikalavimai: dydžiai: 010, 013, 017; ilgis 18/21/25mm. Skirti kanalų ieškojimui, aštrūs, su silikoninėmis rankenėlėmis ir stoperiu. Įpakuoti steriliai po 6 vnt. plokštelėje. Daugkartinio naudojimo.</t>
  </si>
  <si>
    <t>3.11.</t>
  </si>
  <si>
    <t>Dantų šaknų kanalų platintojai (Senseus Flexoreamer)</t>
  </si>
  <si>
    <t>Reikalavimai:  dydžiai: 008, 010, 015, ilgis 21/25/3lmm, skirti  kanalų ieškojimui ir platinimui. Pagaminti iš nerūdijančio plieno, su silikonine rankenėle ir stoperiu. Įpakuoti steriliai po 6 vnt. plokštelėje. Daugkartinio naudojimo.</t>
  </si>
  <si>
    <t>3.12.</t>
  </si>
  <si>
    <t>Dantų šaknų kanalų platintojai (SenseusFlexofile)</t>
  </si>
  <si>
    <t>Reikalavimai: dydžiai: 006, 008, 010. Ilgis 21/25/31 mm. Skirti kanalų ieškojimui  ir platinimui. Pagaminti iš nerūdijančio plieno ir silikonine rankenėle, su stoperiu. Įpakuoti steriliai po 6 vnt. plokštelėje. Daugkartinio naudojimo.</t>
  </si>
  <si>
    <t>3.13.</t>
  </si>
  <si>
    <t>Dantų šaknų kanalų platintojai (SenseusHedstroem)</t>
  </si>
  <si>
    <t>Reikalavimai:  dydžiai: 008, 010, 015. Ilgis 21/25/31mm, skirti kanalų ieškojimui ir platinimui. Pagaminti iš nerūdijančio plieno, su silikonine rankenėle ir stoperiu. Įpakuoti steriliai po 6 vnt. plokštelėje. Daugkartinio naudojimo.</t>
  </si>
  <si>
    <t>3.14.</t>
  </si>
  <si>
    <t>Mašininės spiralės</t>
  </si>
  <si>
    <t>Reikalavimai: pagamintos iš nerūdijančio  plieno. Ilgiai: 17 mm/21mm/25mm. Dydžiai 001/002/003/004, įstatomos į kampinį antgalį, daugkartinės, sterilizuojamos. Apsukos ne didesnės 300-600 aps./min. Įpakuota po 4 vnt. dėžutėje.</t>
  </si>
  <si>
    <t>3.15.</t>
  </si>
  <si>
    <t>Gutaperčos kondensoriai</t>
  </si>
  <si>
    <t>Reikalavimai: rankiniai, pagaminti iš nerūdijančio plieno  su plastmasine rankenėle, spalvinis žymėjimas, dydžiai A - geltonas, B - raudonas, C -mėlynas, D - žalias arba lygiavertis. Darbiniai ilgiai: 21 mm, 25 mm. Supakuoti dėžutėse po 4 vnt.</t>
  </si>
  <si>
    <t>Bendra 3 pirkimo objekto dalies kaina, Eur be PVM:</t>
  </si>
  <si>
    <t>Bendra 3 pirkimo objekto dalies kaina, Eur su PVM:</t>
  </si>
  <si>
    <t>vnt.</t>
  </si>
  <si>
    <t>6.1.</t>
  </si>
  <si>
    <t>6.2.</t>
  </si>
  <si>
    <t>Bendra 6 pirkimo objekto dalies kaina, Eur be PVM:</t>
  </si>
  <si>
    <t>Bendra 6 pirkimo objekto dalies kaina, Eur su PVM:</t>
  </si>
  <si>
    <t>Endodontinės liepsnelės</t>
  </si>
  <si>
    <t>Reikalavimai: sterilizuojami, įpakuoti dėžutėje po 6 vnt. Ilgis 28mm, 32 mm. Dydžiai N°1 Ø 0.50 mm, N°2 Ø 0.70 mm, N°3 Ø 0.90 mm,  N°4 Ø 1.10 mm, N°5 Ø 1.30 mm, N°6 Ø 1.50 mm.</t>
  </si>
  <si>
    <t>Endodontiniai platintojai</t>
  </si>
  <si>
    <t>Reikalavimai: Reikalavimai: sterilizuojami, įpakuoti dėžutėje po 6 vnt. Ilgis 28mm, 32 mm. Dydžiai N°1 Ø 0.50 mm, N°2 Ø 0.70 mm, N°3 Ø 0.90 mm,  N°4 Ø 1.10 mm, N°5 Ø 1.30 mm, N°6 Ø 1.50 mm.</t>
  </si>
  <si>
    <t>Bendra 7 pirkimo objekto dalies kaina, Eur su PVM:</t>
  </si>
  <si>
    <t>8.</t>
  </si>
  <si>
    <t xml:space="preserve">Medžiaga šaknų kanalų
plombavimui (sileris)
</t>
  </si>
  <si>
    <t>Sudėtis: bazė - epoksidinė oligomerinė guma, etileno glikolio salicilatai, kalcio fosfatas, bismuto  subkarbonatas, cirkonio  oksidas. Katalizatorius  - poliaminobenzoatas, tritanolaminas, kalcio fosfatas, bismuto subkarbonatas, cirkonio oksidas, kalcio oksidas. 
Dvigubas 13,5 g. švirkštas: bazė 9 g., katalizatorius 4,5 g. 
Konsistencija: pasta-pasta. Sumaišius pasta-pasta darbinis laikas 35 min., visiško sukietėjimo laikas 45 min.</t>
  </si>
  <si>
    <t>Bendra 8 pirkimo objekto dalies kaina, Eur su PVM:</t>
  </si>
  <si>
    <t>Laikinas užpildas naudojamas endodontijoje IRM arba jam lygiavertis</t>
  </si>
  <si>
    <t>Reikalavimai: cinko oksidoeugenolinis cementas, tinkantis laikinam plombavimui iki 1 metų, ją galima naudoti ir kaip pamušalą. Rinkinyje: miltelių - 40 g; skysčio -15 ml; Sudėtis:1g miltelių sudaro: 0,8 g cinko oksido, 0,2 g polimetilmetakrilato; l g skysčio sudaro 0,99 g eugenolio.</t>
  </si>
  <si>
    <t>rink.</t>
  </si>
  <si>
    <t xml:space="preserve">      10.</t>
  </si>
  <si>
    <t>Bendra 10 pirkimo objekto dalies kaina, Eur su PVM:</t>
  </si>
  <si>
    <t>Preparatas kanalams apdoroti</t>
  </si>
  <si>
    <t>Reikalavimai: skystame pavidale. Sudėtis - 17% (EDTA-Ca2*). Skirtas siaurų kanalų prieinamumui.Plastikiniame buteliuke po 50 ml.  Pakuotėje- 5 ml švirkštas ir spec.dangtelis skirtas į švirkštą pritraukti.</t>
  </si>
  <si>
    <t>pak.</t>
  </si>
  <si>
    <t>Bendra 11 pirkimo objekto dalies kaina, Eur su PVM:</t>
  </si>
  <si>
    <t>Medžiaga danties kanalo gydymui</t>
  </si>
  <si>
    <t>Bendra 12 pirkimo objekto dalies kaina, Eur su PVM:</t>
  </si>
  <si>
    <t>Endodontinė dėžutė</t>
  </si>
  <si>
    <t>Reikalavimai: plastikinė dėžutė, skirta endodontinių adatėlių  laikymui  darbo  metu, autoklavuojama.</t>
  </si>
  <si>
    <t>Porolonas</t>
  </si>
  <si>
    <t>Reikalavimai: skirtas endo dėžutėms.</t>
  </si>
  <si>
    <t>Bendra 13 pirkimo objekto dalies kaina, Eur su PVM:</t>
  </si>
  <si>
    <t>Endodontinė liniuotė</t>
  </si>
  <si>
    <t>Reikalavimai: nerūdijančio plieno, autoklavuojama. Darbinė dalis sugraduota ne mažiau kaip iki 30 mm. Darbinė dalis turi būti lygi be lenktų kraštų, bei be ilgio fiksatoriaus. Ilgio matavimo skalė sugraduota kas 0,5 mm, aiškiai matomais skaičiais, plona.</t>
  </si>
  <si>
    <t>Bendra 16 pirkimo objekto dalies kaina, Eur su PVM:</t>
  </si>
  <si>
    <t>18.</t>
  </si>
  <si>
    <t>Bendra 18 pirkimo objekto dalies kaina, Eur su PVM:</t>
  </si>
  <si>
    <t>Bendra 20 pirkimo objekto dalies kaina, Eur su PVM:</t>
  </si>
  <si>
    <t>Šviesoje kietėjančios kompozicinės plombos</t>
  </si>
  <si>
    <t>Reikalavimai: šviesoje kietėjantis mikroužpildas; hibridinis kompozitas; užpildas polimerizuota derva; spalvos (A2, A3, A3,5, CV, CT, P-A2, AO3). Turi būti išfasuota švirkštuose. 6 švirkštai po 4 g; 1 švirkštas 4,7 g., spalvų raktas.</t>
  </si>
  <si>
    <t>Reikalavimai: šviesoje kietėjantis mikroužpildas; hibridinis kompozitas; užpildas polimerizuota derva. Spalvos P-A1, P-A2, P-A3,5 švirkštas 4,7g. Spalvos A1, A2, A3. Švirkštuose po 4 g.</t>
  </si>
  <si>
    <t>22.</t>
  </si>
  <si>
    <t>Bendra 22 pirkimo objekto dalies kaina, Eur su PVM:</t>
  </si>
  <si>
    <t>Šviesoje kietėjantis savaime pasiėsdinantis vienkomponentis bondas</t>
  </si>
  <si>
    <t>Bendra 23 pirkimo objekto dalies kaina, Eur su PVM:</t>
  </si>
  <si>
    <t>Šviesoje kietėjanti stiklojonomerinė pamušalinė medžiaga</t>
  </si>
  <si>
    <t>Reikalavimai: šviesoje kietinama, rentgenokontrastiška, išskiriantifluorą medžiaga, švirkštuose po 2ml., tiesioginei aplikacijai, gerai susirišanti prie kompozitų.</t>
  </si>
  <si>
    <t>Bendra 24 pirkimo objekto dalies kaina, Eur su PVM:</t>
  </si>
  <si>
    <t>Nuolatinių dantų vagelių dengimo kompozitas</t>
  </si>
  <si>
    <t>Reikalavimai: šviesa kietinamas, fluoridus išskiriantis duobelių ir vagelių silantas. Rausvos spalvos, po apšvitinimo rausvas silantas turi įgauti nepermatomą šviesiai gelsvą atspalvį. Sudėtis: BIS-GMA/TEGDMA dervos, neužpildytas. Pakuotėje švirkštas 1,2 ml ir 10 vienkartinių švirkšto antgalių.</t>
  </si>
  <si>
    <t>Bendra 27 pirkimo objekto dalies kaina, Eur su PVM:</t>
  </si>
  <si>
    <t>Plastikinės poliravimo ir apdirbimo juostelės TOR VM arba lygiavertės</t>
  </si>
  <si>
    <r>
      <t>Reikalavimai: plastikinės. Plotis 4 mm. Juostelė sudaryta iš 2 skirtingo šiurkštumo dalių. Trijų rūšių: Nr. 1.050 abrazyvas 60 ir 40µm; Nr. 1.051 abrazyvas 40 ir 20 µm, Nr. 1.052 abrazyvas 20 ir 5 µm</t>
    </r>
    <r>
      <rPr>
        <i/>
        <sz val="11"/>
        <color rgb="FF000000"/>
        <rFont val="Times New Roman"/>
        <family val="1"/>
        <charset val="186"/>
      </rPr>
      <t xml:space="preserve">. </t>
    </r>
    <r>
      <rPr>
        <sz val="11"/>
        <color rgb="FF000000"/>
        <rFont val="Times New Roman"/>
        <family val="1"/>
        <charset val="186"/>
      </rPr>
      <t>Supakuota plastikinėje dėžutėje skaidriu dangteliu po 25 vnt.</t>
    </r>
  </si>
  <si>
    <t>29.</t>
  </si>
  <si>
    <t>Bendra 29 pirkimo objekto dalies kaina, Eur su PVM:</t>
  </si>
  <si>
    <t>Poliravimo pasta su fluoru</t>
  </si>
  <si>
    <t xml:space="preserve">pak. </t>
  </si>
  <si>
    <t>Bendra 35 pirkimo objekto dalies kaina, Eur su PVM:</t>
  </si>
  <si>
    <t>Hemostatinis skystis</t>
  </si>
  <si>
    <t>Bendra 37 pirkimo objekto dalies kaina, Eur su PVM:</t>
  </si>
  <si>
    <t>Matricos metalinės sekcijinės "pupelės" formos, kontūruotos, išgaubtos TOR VM arba joms lygiavertės</t>
  </si>
  <si>
    <t>Reikalavimai: daugkartinio naudojimo, skirtos krūminiams dantims. Kontūrinės, išgaubtos, prieš krūminiams dantims, paprastos. Pagamintos iš nerūdijančio plieno. Kietos, storis 50 µm.</t>
  </si>
  <si>
    <t>Matricos metalinės sekcijinės "pupelės" formos, kontūruotos, išgaubtos, su laipteliu TOR VM arba joms lygiavertės</t>
  </si>
  <si>
    <t>Reikalavimai: daugkartinio naudojimo, skirtos krūminiams  dantims, prieš krūminiams dantims; su laipteliu, įvairių dydžių: didelės, vidutinės, mažos. Pagamintos iš nerūdijančio plieno. Kietos, storis 50 µm (įvairių dydžių: didelės, vidutinės, mažos).</t>
  </si>
  <si>
    <t>39.1.</t>
  </si>
  <si>
    <t>Matricos įvairios matricų laikikliams žiogeliams</t>
  </si>
  <si>
    <t xml:space="preserve">Reikalavimai: metalinės matricos įvairių dydžių, su „ausytėmis", išgaubtu pilvuku 35 µm ir 50 µm. Rinkinį turi sudaryti 12 vnt. </t>
  </si>
  <si>
    <t>39.2.</t>
  </si>
  <si>
    <t>Reikalavimai: metalinės matricos įvairių dydžių, su „ausytėmis", 35 µm ir 50 µm. Rinkinį turi sudaryti 12 vnt.</t>
  </si>
  <si>
    <t xml:space="preserve">rink. </t>
  </si>
  <si>
    <t>Matricų laikiklis „Žiogelis"</t>
  </si>
  <si>
    <r>
      <t xml:space="preserve">Reikalavimai: įvairaus dydžio: dideli, maži. Atsparūs dezinfekcijai ir sterilizacijai. </t>
    </r>
    <r>
      <rPr>
        <sz val="11"/>
        <color theme="1"/>
        <rFont val="Times New Roman"/>
        <family val="1"/>
        <charset val="186"/>
      </rPr>
      <t>Pakuotėje turi būti po 1 vnt.</t>
    </r>
  </si>
  <si>
    <t xml:space="preserve">vnt. </t>
  </si>
  <si>
    <t>Bendra 39 pirkimo objekto dalies kaina, Eur be PVM:</t>
  </si>
  <si>
    <t>Bendra 39 pirkimo objekto dalies kaina, Eur su PVM:</t>
  </si>
  <si>
    <t>Pleištukai mediniai TOR VM arba lygiaverčiai</t>
  </si>
  <si>
    <t>Reikalavimai: anatominiai, vienkartiniai, supakuoti plastikinėse dėžutėse skaidriu dangteliu po 100 vnt. Dydžiai: Nr. 1.181 – oranžiniai arba lygiaverčiai, Nr. 1.182 – balti arba lygiaverčiai, Nr. 1.183 – žali arba lygiaverčiai, Nr. 1.184 – geltoni arba lygiaverčiai, Nr. 1.185 – mėlyni arba lygiaverčiai, Nr. 1.186 – rožiniai arba lygiaverčiai, Nr. 1.187 – violetiniai arba lygiaverčiai.</t>
  </si>
  <si>
    <t xml:space="preserve">dėž. </t>
  </si>
  <si>
    <t>Bendra 42 pirkimo objekto dalies kaina, Eur su PVM:</t>
  </si>
  <si>
    <t>Bendra 43 pirkimo objekto dalies kaina, Eur su PVM:</t>
  </si>
  <si>
    <t>Skystis šaknų kanalų plovimui</t>
  </si>
  <si>
    <t>Reikalavimai: farmakologinio švarumo vanduo, natrio hipochloritas (aktyvaus chloro kiekis 5,25 %). Pakuotėje turi būti plastikinis buteliukas, kuriame yra 200 g. preparato, dozatorius, adapteris su užsukamu dangteliu.</t>
  </si>
  <si>
    <t>Grąžtai deimantiniai turbininiai</t>
  </si>
  <si>
    <t>Grąžtai deimantiniai (turbininiai prailgintu koteliu)</t>
  </si>
  <si>
    <t>Reikalavimai: daugkartiniai; pagaminti iš nerūdijančio plieno, dengti aukso dulkėmis (aukso spalvos); darbinė dalis įvairios formos, grąžto galvutės diametrų dydžiai: 008 - 010, 012-014, 016-018, 021-023, 025-027, 029-031, 033-040, 042-050, 055-060, 065-080, 085-100, 120-140, 160-180, 200-220. Grąžto šiurkštumas nurodomas spalviniais kodais žymimais ant kotelio: mėlynas -105-125 µm, juodas -150 µm, raudonas – 45 µm, geltonas - 25 µm, baltas - 15 µm Skirti dirbti turbininiu antgaliu; nedarbinės dalies galas besifiksuojantis antgalyje turi  būti  apvalus, be aštrių briaunų; deimantų  išdėstymas daugiasluoksnis, pjaunančios briaunos optimaliai   eksponuotos. Supakuoti po 5 vnt. plastmasinėse dėžutėse, ant dėžutės turi būti pažymėtas grąžtelio ISO Nr., skersmuo, partijos numeris.</t>
  </si>
  <si>
    <t>Grąžtai kietmetalio (kampiniam antgaliui)</t>
  </si>
  <si>
    <t xml:space="preserve">Reikalavimai: daugkartinio naudojimo; pagaminti iš nerūdijančio plieno; darbinė dalis įvairios formos, dydžio, ilgumo. Skirti dirbti kampiniu antgaliu. </t>
  </si>
  <si>
    <t>Grąžtai kietmetalio (kampiniam antgaliui prailgintu koteliu)</t>
  </si>
  <si>
    <t>Reikalavimai: daugkartinio naudojimo; pagaminti iš nerūdijančio plieno; darbinė dalis įvairios formos, dydžio, ilgumo. Skirti dirbti kampiniu antgaliu.</t>
  </si>
  <si>
    <t>Bendra 48 pirkimo objekto dalies kaina, Eur su PVM:</t>
  </si>
  <si>
    <t>49.1.</t>
  </si>
  <si>
    <t>49.2.</t>
  </si>
  <si>
    <t>Bendra 49 pirkimo objekto dalies kaina, Eur be PVM:</t>
  </si>
  <si>
    <t>Bendra 49 pirkimo objekto dalies kaina, Eur su PVM:</t>
  </si>
  <si>
    <t>Profilaktinės guminės poliravimo galvutės apnašų šalinimui</t>
  </si>
  <si>
    <t>Reikalavimai: minkštos ir vidutinio kietumo, rožinės ir pilkos spalvos. Pakuotėje – 10 vnt.</t>
  </si>
  <si>
    <t>Poliravimo sistema</t>
  </si>
  <si>
    <r>
      <t xml:space="preserve">Reikalavimai: </t>
    </r>
    <r>
      <rPr>
        <sz val="11"/>
        <color theme="1"/>
        <rFont val="Times New Roman"/>
        <family val="1"/>
        <charset val="186"/>
      </rPr>
      <t>poliravimo galvutės, trijų formų: taurelė, liepsnelė ir diskelis. Poliravimo galvučių laikiklis plastmasinis. Į rinkinį įeina 25 vnt. poliravimo kempinėlių su metaliniu laikikliu ir dvi poliravimo pastos dviejų grubumų: "fine" ir "extra fine" (angl.k.)</t>
    </r>
  </si>
  <si>
    <t>Poliravimo galvutės liepsnelės formos</t>
  </si>
  <si>
    <r>
      <t xml:space="preserve">Reikalavimai: </t>
    </r>
    <r>
      <rPr>
        <sz val="11"/>
        <color theme="1"/>
        <rFont val="Times New Roman"/>
        <family val="1"/>
        <charset val="186"/>
      </rPr>
      <t xml:space="preserve">liepsnelės formos, baltos spalvos poliravimo galvutės, kotelis plastmasinis. Sudėtis: polimerizuota uretano dimetakrilato guma, aliuminio oksidas, silikono oksidas. Skirtas pirminei apdailai. </t>
    </r>
  </si>
  <si>
    <t>Poliravimo galvutės diskelio formos</t>
  </si>
  <si>
    <r>
      <t xml:space="preserve">Reikalavimai: </t>
    </r>
    <r>
      <rPr>
        <sz val="11"/>
        <color theme="1"/>
        <rFont val="Times New Roman"/>
        <family val="1"/>
        <charset val="186"/>
      </rPr>
      <t>diskelio formos, baltos spalvos poliravimo galvutės, kotelis plastmasinis. Sudėtis: polimerizuota uretano dimetakrilato guma, aliuminio oksidas, silikono oksidas. Skirtas pirminei apdailai.</t>
    </r>
  </si>
  <si>
    <t>Poliravimo galvutės taurelės formos</t>
  </si>
  <si>
    <r>
      <t xml:space="preserve">Reikalavimai: </t>
    </r>
    <r>
      <rPr>
        <sz val="11"/>
        <color theme="1"/>
        <rFont val="Times New Roman"/>
        <family val="1"/>
        <charset val="186"/>
      </rPr>
      <t>taurelės formos, baltos spalvos poliravimo galvutės, kotelis plastmasinis. Sudėtis: polimerizuota uretano dimetakrilato guma, aliuminio oksidas, silikono oksidas. Skirtas pirminei apdailai.</t>
    </r>
  </si>
  <si>
    <r>
      <t xml:space="preserve">Reikalavimai: </t>
    </r>
    <r>
      <rPr>
        <sz val="11"/>
        <color theme="1"/>
        <rFont val="Times New Roman"/>
        <family val="1"/>
        <charset val="186"/>
      </rPr>
      <t>liepsnelės formos, pilkos spalvos poliravimo galvutės, plastikinis kotelis. Sudėtis: polimerizuota uretano dimetakrilato guma, smulkūs deimanto milteliai, silikono oksidas.</t>
    </r>
  </si>
  <si>
    <r>
      <t xml:space="preserve">Reikalavimai: </t>
    </r>
    <r>
      <rPr>
        <sz val="11"/>
        <color theme="1"/>
        <rFont val="Times New Roman"/>
        <family val="1"/>
        <charset val="186"/>
      </rPr>
      <t>diskelio formos, pilkos spalvos poliravimo galvutės, plastikinis kotelis. Sudėtis: polimerizuota uretano dimetakrilato guma, smulkūs deimanto milteliai, silikono oksidas.</t>
    </r>
  </si>
  <si>
    <r>
      <t xml:space="preserve">Reikalavimai: taurelės formos, </t>
    </r>
    <r>
      <rPr>
        <sz val="11"/>
        <color theme="1"/>
        <rFont val="Times New Roman"/>
        <family val="1"/>
        <charset val="186"/>
      </rPr>
      <t xml:space="preserve">pilkos </t>
    </r>
    <r>
      <rPr>
        <sz val="11"/>
        <color rgb="FF000000"/>
        <rFont val="Times New Roman"/>
        <family val="1"/>
        <charset val="186"/>
      </rPr>
      <t>spalvos poliravimo galvutės, plastikinis kotelis. Sudėtis: polimerizuota uretano dimetakrilato guma, smulkūs deimanto milteliai, silikono oksidas.</t>
    </r>
  </si>
  <si>
    <t>Bendra 55 pirkimo objekto dalies kaina, Eur su PVM:</t>
  </si>
  <si>
    <t>Bendra 57 pirkimo objekto dalies kaina, Eur su PVM:</t>
  </si>
  <si>
    <t>Bendra 58 pirkimo objekto dalies kaina, Eur su PVM:</t>
  </si>
  <si>
    <t>Lūpų plėtiklis</t>
  </si>
  <si>
    <t>Reikalavimai: lankstus, plastikinis,  autoklavuojamas   134 ⁰C. Išmatavimai: aukštis ne daugiau 70 mm, ilgis ne daugiau 77 mm. 2 dydžių- standartinis ir mažas.  Pakuotėje turi būti po 2 vnt.</t>
  </si>
  <si>
    <t>61.</t>
  </si>
  <si>
    <t>Jodoformo milteliai</t>
  </si>
  <si>
    <t>Reikalavimai: birūs milteliai. Sudėtis: jodoformas, supakuoti saugioje pakuotėje (dėžutėje) apsaugančioje nuo drėgmės po 30 g.</t>
  </si>
  <si>
    <t>Bendra 61 pirkimo objekto dalies kaina, Eur su PVM:</t>
  </si>
  <si>
    <t>Artikuliacinis popierius</t>
  </si>
  <si>
    <t>Reikalavimai: dvipusis; spalvotas: tamsiai mėlynas ir raudonas. I - formos; storis 40 ir 80 mikr.; įpakavimas dėžutėje (12 knygelių po 12 lapų).</t>
  </si>
  <si>
    <t>64.</t>
  </si>
  <si>
    <t>Bendra 64 pirkimo objekto dalies kaina, Eur su PVM:</t>
  </si>
  <si>
    <t>66.</t>
  </si>
  <si>
    <t>Eugenolis</t>
  </si>
  <si>
    <t>Reikalavimai: flakonas 10 ml, su pipete.</t>
  </si>
  <si>
    <t>Bendra 66 pirkimo objekto dalies kaina, Eur su PVM:</t>
  </si>
  <si>
    <t>Plastikinė juostelė</t>
  </si>
  <si>
    <t>Reikalavimai: tiesi, 10 mm pločio. Supakuota po 100 vnt.</t>
  </si>
  <si>
    <t>Koferdamo komplektas</t>
  </si>
  <si>
    <t>kompl.</t>
  </si>
  <si>
    <t>Koferdamo guma</t>
  </si>
  <si>
    <t>Plastikiniai maišeliai –rankovės skaitmeniniam dentalinio rentgeno jutikliui</t>
  </si>
  <si>
    <t>Reikalavimai: plastikiniai, vienkartiniai, skirti skaitmeniniam jutikliui. Išmatavimai: plotis 3,5 cm, ilgis ne mažiau 15cm ir ne daugiau 22cm. Supakuoti dėžutėse po 500 vnt.</t>
  </si>
  <si>
    <t>72.</t>
  </si>
  <si>
    <t>Bendra 72 pirkimo objekto dalies kaina, Eur su PVM:</t>
  </si>
  <si>
    <t>74.</t>
  </si>
  <si>
    <t>Bendra 74 pirkimo objekto dalies kaina, Eur su PVM:</t>
  </si>
  <si>
    <t>75.</t>
  </si>
  <si>
    <t>76.</t>
  </si>
  <si>
    <t>Bendra 76 pirkimo objekto dalies kaina, Eur su PVM:</t>
  </si>
  <si>
    <t>Dentinas be eugenolio</t>
  </si>
  <si>
    <t>Reikalavimai:  cheminio  kietėjimo    rentgenokontrastinė  dantų  atspalvio medžiaga skirta    laikinam dantų ertmių plombavimui. Cinko oksido/cinko sulfato  cemento pagrindu, su  fluoru,   sukurta  trumpalaikėms,  laikinoms aplikacijoms (skirta naudoti maksimaliai   1-2  sav.  laikotarpiu). Paviršinio kietėjimo laikas nuo 20-30 min., visiško sukietėjimo laikas 2 - 3 h. Sudėtis: Cinko oksidas, cinko sulfato-1-hidratas, kalcio sulfato hemihidratas, diatomitinė žemė, EVA guma, natrio fluoridas, pipirmėtės aromatas. 38g</t>
  </si>
  <si>
    <t>Bendra 77 pirkimo objekto dalies kaina, Eur su PVM:</t>
  </si>
  <si>
    <r>
      <t xml:space="preserve">Tiekėjo siūlomų prekių charakteristikos </t>
    </r>
    <r>
      <rPr>
        <b/>
        <i/>
        <sz val="11"/>
        <color theme="4" tint="-0.499984740745262"/>
        <rFont val="Times New Roman"/>
        <family val="1"/>
        <charset val="186"/>
      </rPr>
      <t>(užpildo tiekėjas)</t>
    </r>
  </si>
  <si>
    <r>
      <t xml:space="preserve">Siūlomos prekės pavadinimas, prekės kodas ir gamintojas </t>
    </r>
    <r>
      <rPr>
        <b/>
        <sz val="11"/>
        <color theme="4" tint="-0.499984740745262"/>
        <rFont val="Times New Roman"/>
        <family val="1"/>
        <charset val="186"/>
      </rPr>
      <t>(</t>
    </r>
    <r>
      <rPr>
        <b/>
        <i/>
        <sz val="11"/>
        <color theme="4" tint="-0.499984740745262"/>
        <rFont val="Times New Roman"/>
        <family val="1"/>
        <charset val="186"/>
      </rPr>
      <t>užpildo tiekėjas)</t>
    </r>
  </si>
  <si>
    <t>Reikalavimai: kalcio hidroksido pasta. Švirkštuose po 2,1 g. Pakuotėje antgaliukai pastai.</t>
  </si>
  <si>
    <t>Kompozicinė plombinė medžiaga polimerizuojama šviesa G-aenial A‘CHORD arba jai lygiavertė</t>
  </si>
  <si>
    <t xml:space="preserve">Reikalavimai: švirkštuose po 4g (2,1 ml) universalus kompozitas, turintis FSC(full silane coating), HPC (High Performance Pulverized CERASMART) technologijas. Rentgeno kontrastiškas, ne mažiau 318% AI.
Užpilde :
15nm(nano metrų) smulkintas silicis (fumed silica)
3 µm(mikro metrų) silicio stiklas
300nm bario stiklas
HPC organinis užpildas.
Supaprastinta spalvų sistema. Pasižymintis chameleoniškumo efektu.
5 šerdies spalvos (core) : A1; A2; A3; A3,5; A4;
3 vidinės spalvos (opaque): AO1; AO2; AO3;
2 balintos spalvos (bleach): BOW, BW;
2 emalio spalvos (enamel): AE; JE;
2 papildomos spalvos: A5; A6.
</t>
  </si>
  <si>
    <t>Universalus šviesa kietinamas takus kompozitas G-aenial Universal Injectable arba jam lygiavertis</t>
  </si>
  <si>
    <t>Reikalavimai: su fluoru savo sudėtyje turi 1.23 % natrio fluorido, supakuota ne daugiau nei po 100 g. Grubi ir vidutinio grubumo. RDA 21.</t>
  </si>
  <si>
    <t>Pleištukai plastikiniai</t>
  </si>
  <si>
    <t>Reikalavimai:   anatominiai,   vienkartiniai,   plastikiniai,   skaidrūs, supakuoti plastikinėje dėžutėje. Skirtingų dydžių: 1,5x1,5 mm, 1,5 x 2 mm.</t>
  </si>
  <si>
    <t>Grąžtai kietmetalio (turbininiam antgaliui)</t>
  </si>
  <si>
    <t>Grąžtai chirurginėms procedūroms</t>
  </si>
  <si>
    <t>Reikalavimai: daugkartinio naudojimo; pagaminti iš nerūdijančio plieno; darbinė dalis įvairios formos, dydžio, ilgumo. Skirti dirbti su turbininiu antgaliu.</t>
  </si>
  <si>
    <t>Reikalavimai: daugkartinio naudojimo; pagaminti iš nerūdijančio plieno; darbinė dalis įvairios formos, dydžio, ilgumo. Skirti dirbti turbininiu antgaliu chirurginėms procedūroms- danties atidalinimui, lūžgalio pašalinimui.</t>
  </si>
  <si>
    <t xml:space="preserve">Koferdamo žiedai </t>
  </si>
  <si>
    <t>Reikalavimai:   įvairių   dydžių: prieškrūminiams,   krūminiams dantims.</t>
  </si>
  <si>
    <t>74 PIRKIMO DALIS. „INDELIS MEDVILNĖS RITINĖLIAMS“</t>
  </si>
  <si>
    <t>Indelis medvilnės ritinėliams laikyti</t>
  </si>
  <si>
    <t>Reikalavimai:  Specialus, plastikinis, skirtas medvilnės ritinėliams laikyti, dozuojamas ritinėlių padavimas po 1 vnt.</t>
  </si>
  <si>
    <t>Indelis odontologiniams grąžtams mirkyti</t>
  </si>
  <si>
    <t>Reikalavimai:  specialus, plastikinis, skirtas smulkiems, besisukantiems instrumentams, grąžtams mirkyti. Su sieteliu.</t>
  </si>
  <si>
    <t>Plastikinė vonelė instrumentams mirkyti</t>
  </si>
  <si>
    <t>Reikalavimai:  speciali, plastikinė, skirta įv. instrumentams mirkyti. Su patogiu išimamu sieteliu. Talpa 3 litrai.</t>
  </si>
  <si>
    <t>6 PIRKIMO DALIS. „ENDODONTINĖS LIEPSNELĖS IR PLATINTOJAI“</t>
  </si>
  <si>
    <t>7 PIRKIMO DALIS. „MEDŽIAGA ŠAKNŲ KANALŲ PLOMBAVIMUI“</t>
  </si>
  <si>
    <t>7.</t>
  </si>
  <si>
    <t>8 PIRKIMO DALIS. „LAIKINAS UŽPILDYMAS NAUDOJAMAS ENDODONTIJOJE IRM ARBA JAM LYGIAVERTIS“</t>
  </si>
  <si>
    <t>10 PIRKIMO DALIS. „PREPARATAS KANALAMS APDOROTI“</t>
  </si>
  <si>
    <t>11 PIRKIMO DALIS. „MEDŽIAGA DANTIES KANALO GYDYMUI“</t>
  </si>
  <si>
    <t>11.1.</t>
  </si>
  <si>
    <t>11.2.</t>
  </si>
  <si>
    <t>Reikalavimai: kalcio hidroksido milteliai. Pakuotė ne daugiau 50g.</t>
  </si>
  <si>
    <t>Bendra 11 pirkimo objekto dalies kaina, Eur be PVM:</t>
  </si>
  <si>
    <t>12 PIRKIMO DALIS. „ENDODONTINĖS DĖŽUTĖS IR POROLONAS“</t>
  </si>
  <si>
    <t xml:space="preserve">      12.1.</t>
  </si>
  <si>
    <r>
      <t xml:space="preserve">     </t>
    </r>
    <r>
      <rPr>
        <b/>
        <sz val="11"/>
        <color rgb="FF000000"/>
        <rFont val="Times New Roman"/>
        <family val="1"/>
        <charset val="186"/>
      </rPr>
      <t xml:space="preserve">12.2. </t>
    </r>
  </si>
  <si>
    <t>Bendra 12 pirkimo objekto dalies kaina, Eur be PVM:</t>
  </si>
  <si>
    <t>13 PIRKIMO DALIS. „ENDODONTINĖS LINIUOTĖS</t>
  </si>
  <si>
    <t>13.</t>
  </si>
  <si>
    <t>16 PIRKIMO DALIS. „KOMPOZICINĖ PLOMBINĖ MEDŽIAGA POLIMERIZUOJAMA ŠVIESA G-AENIAL A‘CHORD ARBA JAI LYGIAVERTĖ“</t>
  </si>
  <si>
    <t>16.1.</t>
  </si>
  <si>
    <t>16.2.</t>
  </si>
  <si>
    <t>Bendra 16 pirkimo objekto dalies kaina, Eur be PVM:</t>
  </si>
  <si>
    <t>18 PIRKIMO DALIS. „UNIVERSALUS ŠVIESA KIETINAMAS TAKUS KOMPOZITAS G-AENIAL UNIVERSAL INJECTABLE ARBA JAM LYGIAVERTIS"</t>
  </si>
  <si>
    <t>Bendra 18 pirkimo objekto dalies kaina, Eur be PVM:</t>
  </si>
  <si>
    <t xml:space="preserve">Reikalavimai: Universalus takusis tiksotropiškas nano kompozitas, tinkantis I, II, III, IV ir V klasių restauracijoms.
Užpildas bario stiklas, dalelių dydis ne didesnis, nei 150nm(nano metrų).
Naudojama FSC(full silane coating) technologija.
Atsparumas ne mažiau 173Mpa. Nusidevėjimas ne didesnis, nei 3.1 µm (mikrometro). Ne mažiau 69% užpildo (pagal svorį).
Rentgeno kontrastiškas, ne mažiau 252% AI. Spalvos: A1, A2, A3, A3.5, A4, B1, B2, CV, CVD, XBW, BW, AO1, AO2, AO3, JE, AE
 Pakuotėje- 1,7g (1,0ml) švirkštas, 10 lanksčių  antgaliukų, 1 apsauginis kamštelis nuo šviesos, naudojimo instrukcija.
</t>
  </si>
  <si>
    <t>20 PIRKIMO DALIS. „ŠVIESOJE KIETĖJANČIOS KOMPOZICINĖS PLOMBOS“</t>
  </si>
  <si>
    <t>20.1.</t>
  </si>
  <si>
    <t>20.2.</t>
  </si>
  <si>
    <t>Bendra 20 pirkimo objekto dalies kaina, Eur be PVM:</t>
  </si>
  <si>
    <t>22 PIRKIMO DALIS. „ŠVIESOJE KETĖJANTIS SAVAIME PASIĖSDINANTIS VIENKOMPONENTIS BONDAS“</t>
  </si>
  <si>
    <t>Reikalavimai: 7-os kartos savaime ėsdinantis adhezyvas su pasirinktine emalio ėsdinimo galimybe. 
Savvbės: naujasis dimetakrilato monomeras palengvina adhezyvo įsiskverbimą į emalį ir dentiną, o padidintas fosfato esterio monomero kiekis optimizuoja ėsdinimą. Adhezyvo sąveikos su danties audiniais pasekoje jungtis susiformuoja, kaip plona jonų nano-intersąveikos zona. Bondo sudėtyje nėra HEMA, ir tai turi užtikrinti jungties ilgaamžiškumą.  Darbo laikas 30s, mažas garavimas, nereikia kartotinų aplikacijų. Laikymo sąlygos- kambario temperatūroje. ( iki +25 ⁰C)</t>
  </si>
  <si>
    <t>23 PIRKIMO DALIS. „ŠVIESOJE KIETĖJANTI STIKLOJONOMERINĖ PAMUŠALINĖ MEDŽIAGA“</t>
  </si>
  <si>
    <t xml:space="preserve">23. </t>
  </si>
  <si>
    <t>24 PIRKIMO DALIS. „NUOLATINIŲ DANTŲ VAGELIŲ DENGIMO KOMPOZITAS“</t>
  </si>
  <si>
    <t>24.</t>
  </si>
  <si>
    <r>
      <t>27 PIRKIMO DALIS.</t>
    </r>
    <r>
      <rPr>
        <sz val="11"/>
        <color rgb="FF000000"/>
        <rFont val="Times New Roman"/>
        <family val="1"/>
        <charset val="186"/>
      </rPr>
      <t xml:space="preserve"> „</t>
    </r>
    <r>
      <rPr>
        <b/>
        <sz val="11"/>
        <color rgb="FF000000"/>
        <rFont val="Times New Roman"/>
        <family val="1"/>
        <charset val="186"/>
      </rPr>
      <t>PLASTIKINĖS POLIRAVIMO IR APDIRBIMO JUOSTELĖS TOR VM ARBA LYGIAVERTĖS"</t>
    </r>
  </si>
  <si>
    <t>27.</t>
  </si>
  <si>
    <t>29 PIRKIMO DALIS. „POLIRAVIMO PASTA SU FLORU“</t>
  </si>
  <si>
    <t>Bendra 29 pirkimo objekto dalies kaina, Eur be PVM:</t>
  </si>
  <si>
    <t>Reikalavimai: geležies sulfato arba Aliuminio chlorido pagrindu 10 ml ±5 ml.</t>
  </si>
  <si>
    <t>36 PIRKiMO DALIS. „METALINĖS SEKCIJINĖS MATRICOS „PUPELĖS“.</t>
  </si>
  <si>
    <t>36.1.</t>
  </si>
  <si>
    <t>36.2.</t>
  </si>
  <si>
    <t>Bendra 36 pirkimo objekto dalies kaina, Eur be PVM:</t>
  </si>
  <si>
    <t>37 PIRKIMO DALIS. „MATRICŲ LAIKIKLIS „ŽIOGELIS“ IR JAM SKIRTOS MATRICOS“</t>
  </si>
  <si>
    <t>37.1.</t>
  </si>
  <si>
    <t>37.2.</t>
  </si>
  <si>
    <t>37.3.</t>
  </si>
  <si>
    <t>Bendra 37 pirkimo objekto dalies kaina, Eur be PVM:</t>
  </si>
  <si>
    <t>39 PIRKIMO DALIS „PLEIŠTUKAI MEDINIAI TOR VM ARBA LYGIAVERČIAI“</t>
  </si>
  <si>
    <t>42 PIRKIMO DALIS. „SKYSTIS ŠAKNŲ KANALŲ PLOVIMUI“</t>
  </si>
  <si>
    <t>42.</t>
  </si>
  <si>
    <t>43 PIRKIMO DALIS. „GRĄŽTAI DEIMANTINIAI TURBINIAM ANTGALIUI“</t>
  </si>
  <si>
    <t xml:space="preserve">43.1. </t>
  </si>
  <si>
    <t>43.2.</t>
  </si>
  <si>
    <t>Reikalavimai: daugkartiniai; pagaminti iš nerūdijančio plieno, dengti aukso dulkėmis (aukso spalvos); darbinė dalis įvairios formos, grąžto galvutės diametrų dydžiai: 008 - 010, 012-014, 016-018, 021-023, 025-027, 029-031, 033-040, 042-050, 055-060, 065-080, 085-100,  120-140,  160-180, 200-220. Grąžto šiurkštumas nurodomas spalviniais kodais žymimais ant kotelio: mėlynas -105-125 µm, juodas -150 µm, raudonas -45 µm, geltonas - 25µm, baltas -15 µm. Skirti dirbti turbininiu antgaliu; nedarbinės dalies galas besifiksuojantis antgalyje turi būti apvalus, be aštrių briaunų; deimantų  išdėstymas daugiasluoksnis, pjaunančios briaunos optimaliai   eksponuotos.  Supakuota po 5 vnt. plastmasinėse dėžutėse, ant dėžutės turi būti pažymėtas grąžtelio ISO Nr., skersmuo, partijos numeris, rekomenduojamas darbinis greitis.</t>
  </si>
  <si>
    <t>43.3.</t>
  </si>
  <si>
    <t>43.4.</t>
  </si>
  <si>
    <t>43.5.</t>
  </si>
  <si>
    <t>43.6.</t>
  </si>
  <si>
    <t>Bendra 43 pirkimo objekto dalies kaina, Eur be PVM:</t>
  </si>
  <si>
    <t>48 PIRKIMO DALIS. „PROFILAKTINĖS GUMINĖS POLIRAVIMO GALVUTĖS APNAŠŲ ŠALINIMUI“</t>
  </si>
  <si>
    <t>48.</t>
  </si>
  <si>
    <t>49 PIRKIMO DALIS „POLIRAVIMO SISTEMA“</t>
  </si>
  <si>
    <t>49.3.</t>
  </si>
  <si>
    <t>49.4.</t>
  </si>
  <si>
    <t>49.5.</t>
  </si>
  <si>
    <t>49.6.</t>
  </si>
  <si>
    <t>49.7.</t>
  </si>
  <si>
    <t>55 PIRKIMO DALIS. „LŪPŲ PLĖTIKLIS“</t>
  </si>
  <si>
    <t xml:space="preserve">55. </t>
  </si>
  <si>
    <t>57 PIRKIMO DALIS. „JODOFORMO MILTELIAI“</t>
  </si>
  <si>
    <t>57.</t>
  </si>
  <si>
    <t>58 PIRKIMO DALIS. „ARTIKULIACINIS POPIERIUS“</t>
  </si>
  <si>
    <t>58.</t>
  </si>
  <si>
    <t>61 PIRKIMO DALIS. „EUGENOLIS“</t>
  </si>
  <si>
    <t>64 PIRKIMO DALIS. „PLASTIKINĖ JUOSTELĖ“</t>
  </si>
  <si>
    <r>
      <t>65 PIRKIMO DALIS. „</t>
    </r>
    <r>
      <rPr>
        <b/>
        <sz val="11"/>
        <color rgb="FF000000"/>
        <rFont val="Times New Roman"/>
        <family val="1"/>
        <charset val="186"/>
      </rPr>
      <t>KOFERDAMO SISTEMA</t>
    </r>
    <r>
      <rPr>
        <b/>
        <sz val="11"/>
        <color theme="1"/>
        <rFont val="Times New Roman"/>
        <family val="1"/>
        <charset val="186"/>
      </rPr>
      <t>“</t>
    </r>
  </si>
  <si>
    <t>65.1.</t>
  </si>
  <si>
    <t>65.2.</t>
  </si>
  <si>
    <t>65.3.</t>
  </si>
  <si>
    <t>Reikalavimai: komplektas-metalinėje dėžutėje -  rėmelis(didelis ir mažas); replės žiedų uždėjimui ir nuėmimui 17,5 cm; skylamušis; žiedai priekiniams, prieškrūminiams, krūminiams dantims. Replės turi būti iš storo, blizgaus metalo.</t>
  </si>
  <si>
    <t>Bendra 65 pirkimo objekto dalies kaina, Eur be PVM:</t>
  </si>
  <si>
    <t>Bendra 65 pirkimo objekto dalies kaina, Eur su PVM:</t>
  </si>
  <si>
    <r>
      <t>66 PIRKIMO DALIS. „</t>
    </r>
    <r>
      <rPr>
        <b/>
        <sz val="11"/>
        <color rgb="FF000000"/>
        <rFont val="Times New Roman"/>
        <family val="1"/>
        <charset val="186"/>
      </rPr>
      <t>PLASTIKINIAI MAIŠELIAI-RANKOVĖS SKAITMENINIAM DENTALINIO RENTGENO JUTIKLIUI</t>
    </r>
    <r>
      <rPr>
        <b/>
        <sz val="11"/>
        <color theme="1"/>
        <rFont val="Times New Roman"/>
        <family val="1"/>
        <charset val="186"/>
      </rPr>
      <t>“</t>
    </r>
  </si>
  <si>
    <r>
      <t>72 PIRKIMO DALIS. „</t>
    </r>
    <r>
      <rPr>
        <b/>
        <sz val="11"/>
        <color rgb="FF000000"/>
        <rFont val="Times New Roman"/>
        <family val="1"/>
        <charset val="186"/>
      </rPr>
      <t>DENTINAS BE EUGENOLIO</t>
    </r>
    <r>
      <rPr>
        <b/>
        <sz val="11"/>
        <color theme="1"/>
        <rFont val="Times New Roman"/>
        <family val="1"/>
        <charset val="186"/>
      </rPr>
      <t>“</t>
    </r>
  </si>
  <si>
    <t>75 PIRKIMO DALIS. „INDELIS ODONTOLOGINIAMS GRĄŽTAMS MIRKYTI“</t>
  </si>
  <si>
    <r>
      <t>76 PIRKIMO DALIS. „</t>
    </r>
    <r>
      <rPr>
        <b/>
        <sz val="11"/>
        <color rgb="FF000000"/>
        <rFont val="Times New Roman"/>
        <family val="1"/>
        <charset val="186"/>
      </rPr>
      <t>PLASTIKINĖ VONELĖ INSTRUMENTAMS MIRKYTI</t>
    </r>
    <r>
      <rPr>
        <b/>
        <sz val="11"/>
        <color theme="1"/>
        <rFont val="Times New Roman"/>
        <family val="1"/>
        <charset val="186"/>
      </rPr>
      <t>“</t>
    </r>
  </si>
  <si>
    <t>35 PIRKIMO DALIS. „HEMOSTATINIS SKYSTIS“</t>
  </si>
  <si>
    <r>
      <t xml:space="preserve">1. Šiuo pasiūlymu pažymime, kad sutinkame su visomis konkurso sąlygomis, nustatytomis:
1.1. Atviro konkurso skelbime, paskelbtame Viešųjų pirkimų įstatymo nustatyta tvarka Centrinėje viešųjų pirkimų informacinėje sistemoje (toliau – CVP IS);
1.2. Atviro konkurso sąlygose, kituose pirkimo dokumentuose (jų paaiškinimuose, papildymuose, papildymuose).
2. Pasirašydami CVP IS priemonėmis pateiktą pasiūlymą, patvirtiname, kad dokumentų skaitmeninės kopijos ir CVP IS pateikti duomenys yra tikri. 
3. Atsižvelgiant į pirkimo dokumentuose išdėstytas sąlygas, teikiame savo pasiūlymą bei duomenis apie mūsų pasirengimą įvykdyti numatomą sudaryti pirkimo sutartį.
</t>
    </r>
    <r>
      <rPr>
        <b/>
        <u/>
        <sz val="11"/>
        <rFont val="Times New Roman"/>
        <family val="1"/>
        <charset val="186"/>
      </rPr>
      <t>Mes siūlome šias prekes:</t>
    </r>
    <r>
      <rPr>
        <sz val="11"/>
        <rFont val="Times New Roman"/>
        <family val="1"/>
        <charset val="186"/>
      </rPr>
      <t xml:space="preserve">
</t>
    </r>
  </si>
  <si>
    <t>PASTABA:</t>
  </si>
  <si>
    <t>*Tais atvejais, kai pagal galiojančius teisės aktus tiekėjui nereikia mokėti PVM, jis nurodo priežastis, dėl kurių PVM nemoka.</t>
  </si>
  <si>
    <t>4. Kartu su pasiūlymu pateikiami šie dokumentai (pasirašydamas pasiūlymą ar kiekvieną dokumentą parašu patvirtinu, kad dokumentų skaitmeninės kopijos yra tikros):</t>
  </si>
  <si>
    <t>Eil. Nr.</t>
  </si>
  <si>
    <t>Pateiktų dokumentų pavadinimas</t>
  </si>
  <si>
    <t>Bendra 36 pirkimo objekto dalies kaina, Eur su PVM:</t>
  </si>
  <si>
    <t>Reikalavimai: sukarpyta, stora, be pudros, pakuotėje ne mažiau 36 vnt.</t>
  </si>
  <si>
    <t>Gates Nordin RA Šveicarija</t>
  </si>
  <si>
    <t>įpakuoti dėžutėje po 6 vnt. Ilgis 28mm, 32 mm. Dydžiai N°1, N°2, N°3,  N°4, N°5, N°6.</t>
  </si>
  <si>
    <t>Pjezo gilintuvas Nordin Šveicarija</t>
  </si>
  <si>
    <t>Sealer Adseal root canal  9+4,5g META</t>
  </si>
  <si>
    <t xml:space="preserve">EDTA 17% Endo SOLution 50ml (Cerkamed)      </t>
  </si>
  <si>
    <t xml:space="preserve">Kalcio hidroksido milteliai 10g (Cerkamed)   </t>
  </si>
  <si>
    <t>kalcio hidroksido milteliai, pakuotėje 10g</t>
  </si>
  <si>
    <t xml:space="preserve">Calcipast 2,1g Cerkamed    </t>
  </si>
  <si>
    <t>kalcio hidroksido pasta. Švirkštuose po 2,1 g. Pakuotėje antgaliukai pastai.</t>
  </si>
  <si>
    <t xml:space="preserve">Kempinëlës endodontinëms adatoms su stoveliu DZ.572.010 (Falcon)   </t>
  </si>
  <si>
    <t>plastikinė dėžutė, skirta endodontinių adatėlių  laikymui  darbo  metu, autoklavuojama.</t>
  </si>
  <si>
    <t xml:space="preserve">Kempinëlës endodontinëms adatoms N1 55x5mm DZ.572.050* (Falcon)  </t>
  </si>
  <si>
    <t>Porolonas endo dėžutėms</t>
  </si>
  <si>
    <t xml:space="preserve">Endodontinë liniuotë þiedas DZ.575.010* (Falcon)     </t>
  </si>
  <si>
    <t>nerūdijančio plieno, autoklavuojama. Darbinė dalis sugraduota ne mažiau kaip iki 30 mm. Darbinė dalis turi būti lygi be lenktų kraštų, bei be ilgio fiksatoriaus. Ilgio matavimo skalė sugraduota kas 0,5 mm, aiškiai matomais skaičiais, plona.</t>
  </si>
  <si>
    <t xml:space="preserve">švirkštuose po 4g (2,1 ml) universalus kompozitas, turintis FSC(full silane coating), HPC (High Performance Pulverized CERASMART) technologijas. Rentgeno kontrastiškas, ne mažiau 318% AI.
Užpilde :
15nm(nano metrų) smulkintas silicis (fumed silica)
3 µm(mikro metrų) silicio stiklas
300nm bario stiklas
HPC organinis užpildas.
Supaprastinta spalvų sistema. Pasižymintis chameleoniškumo efektu.
5 šerdies spalvos (core) : A1; A2; A3; A3,5; A4;
3 vidinės spalvos (opaque): AO1; AO2; AO3;
2 balintos spalvos (bleach): BOW, BW;
2 emalio spalvos (enamel): AE; JE;
2 papildomos spalvos: A5; A6.
</t>
  </si>
  <si>
    <t>G-aenial A‘CHORD, 1 švirkštas</t>
  </si>
  <si>
    <t xml:space="preserve">G-aenial A'chord core kit arba G-ænial A’CHORD Layering Kit    </t>
  </si>
  <si>
    <t>G-aenial A'chord core kit: A1; A2; A3; A3,5; A4 arba G-ænial A’CHORD Layering Kit: A2; A3; AO2; AE; JE.</t>
  </si>
  <si>
    <t>Universalus takusis tiksotropiškas nano kompozitas, tinkantis I, II, III, IV ir V klasių restauracijoms.
Užpildas bario stiklas, dalelių dydis ne didesnis, nei 150nm(nano metrų).
Naudojama FSC(full silane coating) technologija.
Atsparumas ne mažiau 173Mpa. Nusidevėjimas ne didesnis, nei 3.1 µm (mikrometro). Ne mažiau 69% užpildo (pagal svorį).
Rentgeno kontrastiškas, ne mažiau 252% AI. Spalvos: A1, A2, A3, A3.5, A4, B1, B2, CV, CVD, XBW, BW, AO1, AO2, AO3, JE, AE
 Pakuotėje- 1,7g (1,0ml) švirkštas+piedai.</t>
  </si>
  <si>
    <t>G-aenial Universal Injectable GC</t>
  </si>
  <si>
    <t xml:space="preserve"> Šviesoje kietėjantis mikroužpildas; hibridinis kompozitas; užpildas polimerizuota derva; spalvos (A2, A3, A3,5, CV, CT, P-A2, AO3). Turi būti išfasuota švirkštuose. 6 švirkštai po 4 g; 1 švirkštas 4,7 g., spalvų raktas.</t>
  </si>
  <si>
    <t>Šviesoje kietėjantis mikroužpildas; hibridinis kompozitas; užpildas polimerizuota derva. Spalvos P-A1, P-A2, P-A3,5 švirkštas 4,7g. Spalvos A1, A2, A3. Švirkštuose po 4 g.</t>
  </si>
  <si>
    <t>Gradia direct rinkinys 7x4g [003332]         GC</t>
  </si>
  <si>
    <t>Gradia Direct švirkštas 4g, GC</t>
  </si>
  <si>
    <t xml:space="preserve">One Coat 7 Universal papild. 5ml 60019539 bondas     </t>
  </si>
  <si>
    <t xml:space="preserve">7-os kartos savaime ėsdinantis adhezyvas su pasirinktine emalio ėsdinimo galimybe. </t>
  </si>
  <si>
    <t xml:space="preserve">Glass Liner 2*2ml WP Dental                                          </t>
  </si>
  <si>
    <t xml:space="preserve">Glass Liner 2ml WP5602    šviesoje kietinama, rentgenokontrastiška, išskiriantifluorą medžiaga, švirkštuose po 2ml., tiesioginei aplikacijai, gerai susirišanti prie kompozitų.                                          </t>
  </si>
  <si>
    <t>fluoridus išskiriantis duobelių ir vagelių silantas Clinpro 3M ESPE, 1,2ml</t>
  </si>
  <si>
    <t>Clinpro 3M ESPE, 1,2ml</t>
  </si>
  <si>
    <t xml:space="preserve">Vonelė dezinfekcijai NeoDental 3 ltr, balta Falcon DZ.1100.02       </t>
  </si>
  <si>
    <t xml:space="preserve">Vonelė grąžtelių ir smulkių instrumentų dez-jai  Polodent 835210    </t>
  </si>
  <si>
    <t xml:space="preserve">Vonelė grąžtelių ir smulkių instrumentų dez-jai  Polodent 835210. Specialus, plastikinis, skirtas smulkiems, besisukantiems instrumentams, grąžtams mirkyti. Su sieteliu.    </t>
  </si>
  <si>
    <t xml:space="preserve">Dispenseris plastikinis vatos ritinėliams DZ.525.040* baltas (Falcon) </t>
  </si>
  <si>
    <t>cheminio  kietėjimo    rentgenokontrastinė  dantų  atspalvio medžiaga skirta    laikinam dantų ertmių plombavimui. Cinko oksido/cinko sulfato  cemento pagrindu, su  fluoru,   sukurta  trumpalaikėms,  laikinoms aplikacijoms (skirta naudoti maksimaliai   1-2  sav.  laikotarpiu). Paviršinio kietėjimo laikas nuo 20-30 min., visiško sukietėjimo laikas 2 - 3 h. Sudėtis: Cinko oksidas, cinko sulfato-1-hidratas, kalcio sulfato hemihidratas, diatomitinė žemė, EVA guma, natrio fluoridas, pipirmėtės aromatas. 38g</t>
  </si>
  <si>
    <t xml:space="preserve">Dentinas Coltosol F su fluoru 38g           </t>
  </si>
  <si>
    <t xml:space="preserve">Dėkliukai viziografo davikliui vienkart. 3,5x20,5, N500 3735 Kerr   </t>
  </si>
  <si>
    <t xml:space="preserve">Koferdamo guma vid. mėtų sk. N36 (Cerkamed)                           </t>
  </si>
  <si>
    <t xml:space="preserve">Koferdamo žiedas Falcon DR.906.XXX    </t>
  </si>
  <si>
    <t xml:space="preserve">Koferdamo rinkinys DR.900.002+ rėmelis DR.938.130         </t>
  </si>
  <si>
    <t xml:space="preserve">Juostelės permatomos 8mm 1.040 N100 (Tor)        </t>
  </si>
  <si>
    <t xml:space="preserve">Eugenol 10 ml   Cerkamed               </t>
  </si>
  <si>
    <t>Artikuliacinis popierius HS raud/mėl 12*12 70mkr         Henry Schein, JAV</t>
  </si>
  <si>
    <t xml:space="preserve">Jodoform 30g (Cerkamed)     </t>
  </si>
  <si>
    <t xml:space="preserve">Žiodikliai (type B) suaugusiems N2 741-001 DiaDent arba Žiodikliai (type B) vaikams N2 741-002 DiaDent               </t>
  </si>
  <si>
    <t xml:space="preserve">Taurelė poliravimo balta RA N10 PoloDent 740585     </t>
  </si>
  <si>
    <t>TOR 1.050/ 1.051/ 1.052</t>
  </si>
  <si>
    <t>plastikinės juostelės. Plotis 4 mm. Juostelė sudaryta iš 2 skirtingo šiurkštumo dalių. Trijų rūšių: Nr. 1.050 abrazyvas 60 ir 40µm; Nr. 1.051 abrazyvas 40 ir 20 µm, Nr. 1.052 abrazyvas 20 ir 5 µm. Supakuota plastikinėje dėžutėje skaidriu dangteliu po 25 vnt.</t>
  </si>
  <si>
    <t>Poliravimo pasta su fluoru savo sudėtyje turi 1.23 % natrio fluorido, supakuota ne daugiau nei po 100 g. Grubi ir vidutinio grubumo. RDA 21.</t>
  </si>
  <si>
    <t>Kerr Cleanic uogų/ mėtų arba obuolio skonio</t>
  </si>
  <si>
    <t>Alustat kraujavimą stabdantis skystis 10 ml, Cerkamed</t>
  </si>
  <si>
    <t>Matricos metalinės sekcijinės "pupelės" formos, kontūruotos, išgaubtos TOR VM</t>
  </si>
  <si>
    <t>Matricos metalinės sekcijinės "pupelės" formos, kontūruotos, išgaubtos, su laipteliu TOR VM</t>
  </si>
  <si>
    <t>1.0972/1.0973/1.0976 Supakuotos po N10</t>
  </si>
  <si>
    <t>1.0971/1.0974/1.0975 Supakuotos po N10</t>
  </si>
  <si>
    <t>1.003 TOR VM</t>
  </si>
  <si>
    <t>1.311/1.312/1.313 TOR VM, po 12vnt. pakuot.</t>
  </si>
  <si>
    <t>1.301/1.302/1.303 TOR VM, po 12vnt. pakuot.</t>
  </si>
  <si>
    <t>Pleištukai mediniai TOR VM</t>
  </si>
  <si>
    <t>1.18x TOR VM, pakuotėse po N100</t>
  </si>
  <si>
    <t xml:space="preserve">Kaiščiai plastikiniai skaidrūs 1.810 25ploni+15vid N40 (Tor)     </t>
  </si>
  <si>
    <t>farmakologinio švarumo vanduo, natrio hipochloritas (aktyvaus chloro kiekis 5,25 %). Pakuotėje turi būti plastikinis buteliukas, kuriame yra 200 g. preparato, dozatorius, adapteris su užsukamu dangteliu.</t>
  </si>
  <si>
    <t>Chloraxid 5,25% 200 ml, Cerkamed</t>
  </si>
  <si>
    <t>Reikalavimai: daugkartiniai; pagaminti iš nerūdijančio plieno, dengti aukso dulkėmis (aukso spalvos); darbinė dalis įvairios formos, grąžto galvutės diametrų dydžiai: 008 - 010, 012-014, 016-018, 021-023, 025-027, 029-031, 033-040, 042-050, 055-060, 065-080, 085-100,  120-140,  160-180, 200-220. Grąžto šiurkštumas nurodomas spalviniais kodais žymimais ant kotelio: mėlynas -105-125 µm, juodas -150 µm, raudonas -45 µm, geltonas - 25µm, baltas -15 µm. Skirti dirbti turbininiu antgaliu; nedarbinės dalies galas besifiksuojantis antgalyje turi būti apvalus, be aštrių briaunų; deimantų  išdėstymas daugiasluoksnis, pjaunančios briaunos optimaliai   eksponuotos.  Supakuota po 5 vnt. plastmasinėse dėžutėse, ant dėžutės turi būti pažymėtas grąžtelio ISO Nr., skersmuo, partijos numeris, rekomenduojamas darbinis greitis</t>
  </si>
  <si>
    <t>Edenta</t>
  </si>
  <si>
    <t xml:space="preserve">daugkartinio naudojimo; pagaminti iš nerūdijančio plieno; darbinė dalis įvairios formos, dydžio, ilgumo. Skirti dirbti kampiniu antgaliu. </t>
  </si>
  <si>
    <t>daugkartinio naudojimo; pagaminti iš nerūdijančio plieno; darbinė dalis įvairios formos, dydžio, ilgumo. Skirti dirbti kampiniu antgaliu.</t>
  </si>
  <si>
    <t>daugkartinio naudojimo; pagaminti iš nerūdijančio plieno; darbinė dalis įvairios formos, dydžio, ilgumo. Skirti dirbti su turbininiu antgaliu.</t>
  </si>
  <si>
    <t>daugkartinio naudojimo; pagaminti iš nerūdijančio plieno; darbinė dalis įvairios formos, dydžio, ilgumo. Skirti dirbti turbininiu antgaliu chirurginėms procedūroms- danties atidalinimui, lūžgalio pašalinimui.</t>
  </si>
  <si>
    <t xml:space="preserve">Edenta Grąžtas kietmetalio D+Z CB162A.314.016     </t>
  </si>
  <si>
    <t xml:space="preserve">Edenta </t>
  </si>
  <si>
    <t>UAB ANALIZĖ</t>
  </si>
  <si>
    <t>2021 07 30</t>
  </si>
  <si>
    <t xml:space="preserve">Kaunas </t>
  </si>
  <si>
    <t>Margirio g. 1C, Kauno raj.</t>
  </si>
  <si>
    <t>LT327979113</t>
  </si>
  <si>
    <t>LT337044060002929971 SEB</t>
  </si>
  <si>
    <t>Viktorija Mazerskienė, pardavimų vadybininkė</t>
  </si>
  <si>
    <t>viktorijam@analizedental.lt</t>
  </si>
  <si>
    <t>Linas Bartašiūnas</t>
  </si>
  <si>
    <t>vaistų padalinio vadovas</t>
  </si>
  <si>
    <t>Įmonės pažymėjimas</t>
  </si>
  <si>
    <t>Didmeninio platinimo licencija</t>
  </si>
  <si>
    <t>Pažyma dėl teistumo neturėjimo</t>
  </si>
  <si>
    <t>Pažyma dėl įsiskolinimų neturėjimo</t>
  </si>
  <si>
    <t>Įgaliojimas</t>
  </si>
  <si>
    <t>EBVPD</t>
  </si>
  <si>
    <t>Siūlomų prekių katalogai</t>
  </si>
  <si>
    <t>poliravimo galvutės, trijų formų: taurelė, liepsnelė ir diskelis. Poliravimo galvučių laikiklis plastmasinis. Į rinkinį įeina 25 vnt. poliravimo kempinėlių su metaliniu laikikliu ir dvi poliravimo pastos dviejų grubumų: "fine" ir "extra fine" (angl.k.)</t>
  </si>
  <si>
    <t xml:space="preserve">liepsnelės formos, baltos spalvos poliravimo galvutės, kotelis plastmasinis. Sudėtis: polimerizuota uretano dimetakrilato guma, aliuminio oksidas, silikono oksidas. Skirtas pirminei apdailai. </t>
  </si>
  <si>
    <t>diskelio formos, baltos spalvos poliravimo galvutės, kotelis plastmasinis. Sudėtis: polimerizuota uretano dimetakrilato guma, aliuminio oksidas, silikono oksidas. Skirtas pirminei apdailai.</t>
  </si>
  <si>
    <t>taurelės formos, baltos spalvos poliravimo galvutės, kotelis plastmasinis. Sudėtis: polimerizuota uretano dimetakrilato guma, aliuminio oksidas, silikono oksidas. Skirtas pirminei apdailai.</t>
  </si>
  <si>
    <t>liepsnelės formos, pilkos spalvos poliravimo galvutės, plastikinis kotelis. Sudėtis: polimerizuota uretano dimetakrilato guma, smulkūs deimanto milteliai, silikono oksidas.</t>
  </si>
  <si>
    <t>diskelio formos, pilkos spalvos poliravimo galvutės, plastikinis kotelis. Sudėtis: polimerizuota uretano dimetakrilato guma, smulkūs deimanto milteliai, silikono oksidas.</t>
  </si>
  <si>
    <r>
      <t xml:space="preserve">taurelės formos, </t>
    </r>
    <r>
      <rPr>
        <sz val="11"/>
        <color theme="1"/>
        <rFont val="Times New Roman"/>
        <family val="1"/>
        <charset val="186"/>
      </rPr>
      <t xml:space="preserve">pilkos </t>
    </r>
    <r>
      <rPr>
        <sz val="11"/>
        <color rgb="FF000000"/>
        <rFont val="Times New Roman"/>
        <family val="1"/>
        <charset val="186"/>
      </rPr>
      <t>spalvos poliravimo galvutės, plastikinis kotelis. Sudėtis: polimerizuota uretano dimetakrilato guma, smulkūs deimanto milteliai, silikono oksidas.</t>
    </r>
  </si>
  <si>
    <t>Enhance poliravimo taurelių rinkinys [624075]    Dentsply</t>
  </si>
  <si>
    <t>Enhance papildymas poliravimo taurelė (liepsnelė) N1 [624065X]  Dentsply</t>
  </si>
  <si>
    <t>Enhance papildymas poliravimo taurelė (skėtukas) N1 [624045X]    Dentsply</t>
  </si>
  <si>
    <t>Enhance papildymas poliravimo taurelė (trapecija) N1 [624055X]   Dentsply</t>
  </si>
  <si>
    <t xml:space="preserve">Pogo point liepsnelė (Dentsply) N1 [662022Y]      </t>
  </si>
  <si>
    <t xml:space="preserve">Pogo disc skėtukas (Dentsply) N1 [662010Y]     </t>
  </si>
  <si>
    <t xml:space="preserve">Pogo cup trapecija (Dentsply) N1 [662023Y]   </t>
  </si>
  <si>
    <t xml:space="preserve">dydžiai: 006, 008, 010, 045, 050, 055, 060, 070, 080. Ilgiai 21/25/28/31 mm., rankiniai, supakuoti steriliai, keturkampio formos pjūvio. Pagaminti iš nerūdijančio plieno su silikonine rankenėle ir stoperiu. Įpakuoti steriliai po 6 vnt. plokštelėje. Daugkartinio naudojimo. </t>
  </si>
  <si>
    <t>dydžiai: 015-040, ilgiai 21/25/28/31 mm., rankiniai, supakuoti steriliai, keturkampio formos pjūvio. Pagaminti iš nerūdijančio plieno su silikonine rankenėle ir stoperiu. Įpakuoti steriliai po 6 vnt. plokštelėje. Daugkartinio naudojimo.</t>
  </si>
  <si>
    <t>dydžiai: 015, 020, 025, 030, 035, 040. Ilgiai: 18/21/25/3l mm. rankiniai, supakuoti steriliai, keturkampio formos pjūvio. Pagaminti iš nerūdijančio plieno, su silikonine rankenėle ir stoperiu. Įpakuoti steriliai po 6 vnt. plokštelėje. Daugkartinio naudojimo.</t>
  </si>
  <si>
    <t xml:space="preserve">dydžiai: 015-040, ilgiai: 18/21/25/3l mm., rankiniai, supakuoti steriliai, keturkampio formos pjūvio. Pagaminti iš nerūdijančio plieno, su silikonine rankenėle ir stoperiu. Įpakuoti steriliai po 6 vnt. plokštelėje. </t>
  </si>
  <si>
    <t>dydžiai: 015, 020, 025, 030, 040, ilgiai: 21/25mm. Pagaminta iš nikelio titano lydinio, padidinto lankstumo ir silikonine rankenėle. Įpakuota po 6 vnt. dėžutėje. Daugkartinio naudojimo.</t>
  </si>
  <si>
    <t>dydžiai: 015-040, ilgiai: 21/25mm. Pagaminta iš nikelio titano lydinio, padidinto lankstumo, su plastikine rankenėle ir silikoniniu stoperiu. Įpakuota po 6 vnt. dėžutėje. Daugkartinio naudojimo.</t>
  </si>
  <si>
    <t>dydžiai:  015-040, ilgiai: 21/25/28/31mm, rankiniai, vienkartiniai, supakuoti steriliai, keturkampio formos pjūvio. Pagaminti iš nerūdijančio plieno ir silikonine rankenėle, su stoperiu. Įpakuoti steriliai po 6 vnt. plokštelėje. Daugkartinio naudojimo.</t>
  </si>
  <si>
    <t>dydžiai: 008, 010, 015, ilgis 21/25/3lmm, skirti  kanalų ieškojimui ir platinimui. Pagaminti iš nerūdijančio plieno, su silikonine rankenėle ir stoperiu. Įpakuoti steriliai po 6 vnt. plokštelėje. Daugkartinio naudojimo.</t>
  </si>
  <si>
    <t>dydžiai: 010, 013, 017; ilgis 18/21/25mm. Skirti kanalų ieškojimui, aštrūs, su silikoninėmis rankenėlėmis ir stoperiu. Įpakuoti steriliai po 6 vnt. plokštelėje. Daugkartinio naudojimo.</t>
  </si>
  <si>
    <t>dydžiai: 006, 008, 010. Ilgis 21/25/31 mm. Skirti kanalų ieškojimui  ir platinimui. Pagaminti iš nerūdijančio plieno ir silikonine rankenėle, su stoperiu. Įpakuoti steriliai po 6 vnt. plokštelėje. Daugkartinio naudojimo.</t>
  </si>
  <si>
    <t>dydžiai: 008, 010, 015. Ilgis 21/25/31mm, skirti kanalų ieškojimui ir platinimui. Pagaminti iš nerūdijančio plieno, su silikonine rankenėle ir stoperiu. Įpakuoti steriliai po 6 vnt. plokštelėje. Daugkartinio naudojimo.</t>
  </si>
  <si>
    <t>pagamintos iš nerūdijančio  plieno. Ilgiai: 17 mm/21mm/25mm. Dydžiai 001/002/003/004, įstatomos į kampinį antgalį, daugkartinės, sterilizuojamos. Apsukos ne didesnės 300-600 aps./min. Įpakuota po 4 vnt. dėžutėje.</t>
  </si>
  <si>
    <t>rankiniai, pagaminti iš nerūdijančio plieno  su plastmasine rankenėle, spalvinis žymėjimas, dydžiai A - geltonas, B - raudonas, C -mėlynas, D - žalias arba lygiavertis. Darbiniai ilgiai: 21 mm, 25 mm. Supakuoti dėžutėse po 4 vnt.</t>
  </si>
  <si>
    <t>K - file Dentsply</t>
  </si>
  <si>
    <t>K - flexofile Dentsply</t>
  </si>
  <si>
    <t>K-fileNiTiflex Dentsply</t>
  </si>
  <si>
    <t>Hedstroem file Dentsply</t>
  </si>
  <si>
    <t>Senseus prfinder Dentsply</t>
  </si>
  <si>
    <t>Senseus Flexoreamer Dentsply</t>
  </si>
  <si>
    <t>Senseus Flexofile Dentsply</t>
  </si>
  <si>
    <t>Senseus Hedstroem Dentsply</t>
  </si>
  <si>
    <t>Lentulo spiral4s Dentsply</t>
  </si>
  <si>
    <t>Spreader Dentsply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</si>
</sst>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b/>
      <sz val="12"/>
      <name val="Times New Roman"/>
      <family val="1"/>
      <charset val="186"/>
    </font>
    <font>
      <sz val="12"/>
      <name val="Times New Roman"/>
      <family val="1"/>
      <charset val="186"/>
    </font>
    <font>
      <sz val="11"/>
      <name val="Times New Roman"/>
      <family val="1"/>
      <charset val="186"/>
    </font>
    <font>
      <b/>
      <sz val="11"/>
      <name val="Times New Roman"/>
      <family val="1"/>
      <charset val="186"/>
    </font>
    <font>
      <sz val="12"/>
      <color theme="1"/>
      <name val="Times New Roman"/>
      <family val="1"/>
      <charset val="186"/>
    </font>
    <font>
      <b/>
      <u/>
      <sz val="11"/>
      <name val="Times New Roman"/>
      <family val="1"/>
      <charset val="186"/>
    </font>
    <font>
      <b/>
      <sz val="10"/>
      <name val="Times New Roman"/>
      <family val="1"/>
      <charset val="186"/>
    </font>
    <font>
      <sz val="11"/>
      <color theme="1"/>
      <name val="Times New Roman"/>
      <family val="1"/>
      <charset val="186"/>
    </font>
    <font>
      <sz val="11"/>
      <color rgb="FF000000"/>
      <name val="Times New Roman"/>
      <family val="1"/>
      <charset val="186"/>
    </font>
    <font>
      <i/>
      <sz val="11"/>
      <color rgb="FF000000"/>
      <name val="Times New Roman"/>
      <family val="1"/>
      <charset val="186"/>
    </font>
    <font>
      <b/>
      <sz val="11"/>
      <color rgb="FF000000"/>
      <name val="Times New Roman"/>
      <family val="1"/>
      <charset val="186"/>
    </font>
    <font>
      <b/>
      <sz val="11"/>
      <color theme="1"/>
      <name val="Times New Roman"/>
      <family val="1"/>
      <charset val="186"/>
    </font>
    <font>
      <b/>
      <sz val="12"/>
      <color theme="1"/>
      <name val="Times New Roman"/>
      <family val="1"/>
      <charset val="186"/>
    </font>
    <font>
      <b/>
      <i/>
      <sz val="11"/>
      <color theme="4" tint="-0.499984740745262"/>
      <name val="Times New Roman"/>
      <family val="1"/>
      <charset val="186"/>
    </font>
    <font>
      <b/>
      <sz val="11"/>
      <color theme="4" tint="-0.499984740745262"/>
      <name val="Times New Roman"/>
      <family val="1"/>
      <charset val="186"/>
    </font>
    <font>
      <i/>
      <sz val="11"/>
      <name val="Times New Roman"/>
      <family val="1"/>
      <charset val="186"/>
    </font>
    <font>
      <sz val="10"/>
      <name val="Times New Roman"/>
      <family val="1"/>
      <charset val="186"/>
    </font>
    <font>
      <sz val="11"/>
      <name val="Times New Roman"/>
      <family val="1"/>
    </font>
    <font>
      <u/>
      <sz val="11"/>
      <color theme="10"/>
      <name val="Calibri"/>
      <family val="2"/>
      <charset val="186"/>
    </font>
    <font>
      <sz val="12"/>
      <name val="Times New Roman"/>
      <family val="1"/>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FFFFF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9" fillId="0" borderId="0" applyNumberFormat="0" applyFill="0" applyBorder="0" applyAlignment="0" applyProtection="0">
      <alignment vertical="top"/>
      <protection locked="0"/>
    </xf>
  </cellStyleXfs>
  <cellXfs count="129">
    <xf numFmtId="0" fontId="0" fillId="0" borderId="0" xfId="0"/>
    <xf numFmtId="0" fontId="2" fillId="2" borderId="0" xfId="0" applyFont="1" applyFill="1" applyAlignment="1">
      <alignment vertical="top"/>
    </xf>
    <xf numFmtId="0" fontId="4" fillId="0" borderId="0" xfId="0" applyFont="1"/>
    <xf numFmtId="0" fontId="3" fillId="0" borderId="0" xfId="0" applyFont="1" applyAlignment="1">
      <alignment vertical="top"/>
    </xf>
    <xf numFmtId="0" fontId="2" fillId="0" borderId="0" xfId="0" applyFont="1"/>
    <xf numFmtId="0" fontId="2" fillId="0" borderId="0" xfId="0" applyFont="1" applyAlignment="1">
      <alignment vertical="top"/>
    </xf>
    <xf numFmtId="0" fontId="2" fillId="0" borderId="0" xfId="0" applyFont="1" applyBorder="1" applyAlignment="1">
      <alignment vertical="top"/>
    </xf>
    <xf numFmtId="0" fontId="2" fillId="0" borderId="1" xfId="0" applyFont="1" applyBorder="1" applyAlignment="1">
      <alignment vertical="top"/>
    </xf>
    <xf numFmtId="0" fontId="2" fillId="0" borderId="0" xfId="0" applyFont="1" applyBorder="1" applyAlignment="1">
      <alignment horizontal="center" vertical="top"/>
    </xf>
    <xf numFmtId="0" fontId="1" fillId="0" borderId="1" xfId="0" applyFont="1" applyBorder="1" applyAlignment="1">
      <alignment vertical="top" wrapText="1"/>
    </xf>
    <xf numFmtId="0" fontId="1" fillId="0" borderId="0" xfId="0" applyFont="1" applyAlignment="1">
      <alignment horizontal="center"/>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0" xfId="0" applyFont="1" applyAlignment="1">
      <alignment horizontal="right" vertical="top"/>
    </xf>
    <xf numFmtId="0" fontId="4" fillId="0" borderId="0" xfId="0" applyFont="1" applyAlignment="1">
      <alignment horizontal="center" vertical="center"/>
    </xf>
    <xf numFmtId="0" fontId="3" fillId="0" borderId="0" xfId="0" applyFont="1" applyAlignment="1">
      <alignment horizontal="center" vertical="center"/>
    </xf>
    <xf numFmtId="0" fontId="2" fillId="2" borderId="0" xfId="0" applyFont="1" applyFill="1" applyAlignment="1">
      <alignment horizontal="center" vertical="center"/>
    </xf>
    <xf numFmtId="0" fontId="1" fillId="0" borderId="0" xfId="0" applyFont="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7" fillId="0" borderId="0" xfId="0" applyFont="1" applyAlignment="1">
      <alignment horizontal="left" vertical="top"/>
    </xf>
    <xf numFmtId="0" fontId="2" fillId="0" borderId="1" xfId="0" applyFont="1" applyBorder="1" applyAlignment="1">
      <alignment horizontal="center" vertical="top"/>
    </xf>
    <xf numFmtId="0" fontId="1" fillId="0" borderId="1" xfId="0" applyFont="1" applyBorder="1" applyAlignment="1">
      <alignment horizontal="center" vertical="top"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0" borderId="1" xfId="0" applyFont="1" applyBorder="1" applyAlignment="1">
      <alignment wrapText="1"/>
    </xf>
    <xf numFmtId="0" fontId="0" fillId="0" borderId="1" xfId="0" applyBorder="1" applyAlignment="1">
      <alignment horizontal="center" vertical="center"/>
    </xf>
    <xf numFmtId="0" fontId="9" fillId="3" borderId="1" xfId="0" applyFont="1" applyFill="1" applyBorder="1" applyAlignment="1">
      <alignment horizontal="justify" vertical="center" wrapText="1"/>
    </xf>
    <xf numFmtId="0" fontId="9" fillId="2" borderId="1" xfId="0" applyFont="1" applyFill="1" applyBorder="1" applyAlignment="1">
      <alignment horizontal="center" vertical="center" wrapText="1"/>
    </xf>
    <xf numFmtId="0" fontId="11" fillId="3" borderId="1" xfId="0" applyFont="1" applyFill="1" applyBorder="1" applyAlignment="1">
      <alignment horizontal="left" vertical="center" wrapText="1" indent="3"/>
    </xf>
    <xf numFmtId="0" fontId="9" fillId="3" borderId="1" xfId="0" applyFont="1" applyFill="1" applyBorder="1" applyAlignment="1">
      <alignment horizontal="left" vertical="center" wrapText="1" indent="5"/>
    </xf>
    <xf numFmtId="0" fontId="8" fillId="3" borderId="1" xfId="0" applyFont="1" applyFill="1" applyBorder="1" applyAlignment="1">
      <alignment horizontal="center" vertical="center" wrapText="1"/>
    </xf>
    <xf numFmtId="16" fontId="11" fillId="3" borderId="1" xfId="0" applyNumberFormat="1" applyFont="1" applyFill="1" applyBorder="1" applyAlignment="1">
      <alignment horizontal="left" vertical="center" wrapText="1" indent="3"/>
    </xf>
    <xf numFmtId="0" fontId="3" fillId="3" borderId="1" xfId="0" applyFont="1" applyFill="1" applyBorder="1" applyAlignment="1">
      <alignment horizontal="justify" vertical="center" wrapText="1"/>
    </xf>
    <xf numFmtId="0" fontId="11" fillId="2" borderId="1" xfId="0" applyFont="1" applyFill="1" applyBorder="1" applyAlignment="1">
      <alignment horizontal="left" vertical="center" wrapText="1" indent="3"/>
    </xf>
    <xf numFmtId="0" fontId="9" fillId="2" borderId="1" xfId="0" applyFont="1" applyFill="1" applyBorder="1" applyAlignment="1">
      <alignment horizontal="justify" vertical="center" wrapText="1"/>
    </xf>
    <xf numFmtId="0" fontId="9" fillId="2" borderId="1" xfId="0" applyFont="1" applyFill="1" applyBorder="1" applyAlignment="1">
      <alignment horizontal="left" vertical="center" wrapText="1" indent="5"/>
    </xf>
    <xf numFmtId="16" fontId="13" fillId="3" borderId="1" xfId="0" applyNumberFormat="1" applyFont="1" applyFill="1" applyBorder="1" applyAlignment="1">
      <alignment horizontal="left" vertical="center" wrapText="1" indent="3"/>
    </xf>
    <xf numFmtId="0" fontId="8" fillId="3" borderId="1" xfId="0" applyFont="1" applyFill="1" applyBorder="1" applyAlignment="1">
      <alignment horizontal="left" vertical="center" wrapText="1" indent="5"/>
    </xf>
    <xf numFmtId="0" fontId="11" fillId="0" borderId="1" xfId="0" applyFont="1" applyBorder="1" applyAlignment="1">
      <alignment horizontal="center" vertical="center"/>
    </xf>
    <xf numFmtId="0" fontId="8" fillId="0" borderId="1" xfId="0" applyFont="1" applyBorder="1" applyAlignment="1">
      <alignment vertical="top" wrapText="1"/>
    </xf>
    <xf numFmtId="0" fontId="8" fillId="3" borderId="1" xfId="0" applyFont="1" applyFill="1" applyBorder="1" applyAlignment="1">
      <alignment horizontal="justify"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Border="1"/>
    <xf numFmtId="0" fontId="8" fillId="0" borderId="1" xfId="0" applyFont="1" applyBorder="1" applyAlignment="1">
      <alignment horizontal="left" vertical="top" wrapText="1"/>
    </xf>
    <xf numFmtId="0" fontId="12" fillId="0" borderId="1" xfId="0" applyFont="1" applyBorder="1" applyAlignment="1">
      <alignment horizontal="left" vertical="center"/>
    </xf>
    <xf numFmtId="0" fontId="12" fillId="3" borderId="1" xfId="0" applyFont="1" applyFill="1" applyBorder="1" applyAlignment="1">
      <alignment horizontal="center" vertical="center" wrapText="1"/>
    </xf>
    <xf numFmtId="0" fontId="9" fillId="3" borderId="1" xfId="0" applyFont="1" applyFill="1" applyBorder="1" applyAlignment="1">
      <alignment vertical="center" wrapText="1"/>
    </xf>
    <xf numFmtId="0" fontId="11" fillId="3" borderId="1" xfId="0" applyFont="1" applyFill="1" applyBorder="1" applyAlignment="1">
      <alignment vertical="center" wrapText="1"/>
    </xf>
    <xf numFmtId="0" fontId="11" fillId="0" borderId="1" xfId="0" applyFont="1" applyBorder="1" applyAlignment="1">
      <alignment vertical="top"/>
    </xf>
    <xf numFmtId="0" fontId="5" fillId="3" borderId="1" xfId="0" applyFont="1" applyFill="1" applyBorder="1" applyAlignment="1">
      <alignment horizontal="center" vertical="center" wrapText="1"/>
    </xf>
    <xf numFmtId="0" fontId="12" fillId="3" borderId="1" xfId="0" applyFont="1" applyFill="1" applyBorder="1" applyAlignment="1">
      <alignment horizontal="left" vertical="center" wrapText="1" indent="3"/>
    </xf>
    <xf numFmtId="0" fontId="12" fillId="0" borderId="1" xfId="0" applyFont="1" applyBorder="1"/>
    <xf numFmtId="0" fontId="8" fillId="3" borderId="1" xfId="0" applyFont="1" applyFill="1" applyBorder="1" applyAlignment="1">
      <alignment vertical="center" wrapText="1"/>
    </xf>
    <xf numFmtId="0" fontId="11" fillId="0" borderId="2" xfId="0" applyFont="1" applyFill="1" applyBorder="1" applyAlignment="1">
      <alignment horizontal="center" vertical="center" wrapText="1"/>
    </xf>
    <xf numFmtId="0" fontId="0" fillId="0" borderId="2" xfId="0" applyBorder="1"/>
    <xf numFmtId="0" fontId="9" fillId="2" borderId="1" xfId="0" applyFont="1" applyFill="1" applyBorder="1" applyAlignment="1">
      <alignment vertical="center" wrapText="1"/>
    </xf>
    <xf numFmtId="0" fontId="11"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2" fillId="0" borderId="0" xfId="0" applyFont="1" applyBorder="1" applyAlignment="1">
      <alignment horizontal="left" vertical="center" wrapText="1"/>
    </xf>
    <xf numFmtId="0" fontId="4" fillId="0" borderId="0" xfId="0" applyFont="1" applyAlignment="1">
      <alignment horizontal="right" vertical="top"/>
    </xf>
    <xf numFmtId="0" fontId="3" fillId="0" borderId="0" xfId="0" applyFont="1" applyAlignment="1">
      <alignment horizontal="left" vertical="top"/>
    </xf>
    <xf numFmtId="0" fontId="11" fillId="2" borderId="1" xfId="0" applyFont="1" applyFill="1" applyBorder="1" applyAlignment="1">
      <alignment horizontal="center" vertical="center" wrapText="1"/>
    </xf>
    <xf numFmtId="0" fontId="11" fillId="3" borderId="0" xfId="0" applyFont="1" applyFill="1" applyBorder="1" applyAlignment="1">
      <alignment horizontal="right" vertical="center" wrapText="1"/>
    </xf>
    <xf numFmtId="0" fontId="11" fillId="3"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8" fillId="2" borderId="1" xfId="0" applyFont="1" applyFill="1" applyBorder="1" applyAlignment="1">
      <alignment vertical="top"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5" fillId="2" borderId="1" xfId="0" applyFont="1" applyFill="1" applyBorder="1" applyAlignment="1">
      <alignment horizontal="left" vertical="center" wrapText="1" indent="5"/>
    </xf>
    <xf numFmtId="0" fontId="8" fillId="0" borderId="0" xfId="0" applyFont="1"/>
    <xf numFmtId="0" fontId="16" fillId="0" borderId="0" xfId="0" applyFont="1" applyAlignment="1">
      <alignment vertical="top"/>
    </xf>
    <xf numFmtId="0" fontId="3" fillId="2" borderId="1" xfId="0" applyFont="1" applyFill="1" applyBorder="1" applyAlignment="1">
      <alignment vertical="center" wrapText="1"/>
    </xf>
    <xf numFmtId="0" fontId="2" fillId="0" borderId="0" xfId="0" applyFont="1" applyAlignment="1">
      <alignment horizontal="left" vertical="top"/>
    </xf>
    <xf numFmtId="0" fontId="17" fillId="0" borderId="0" xfId="0" applyFont="1" applyAlignment="1">
      <alignment horizontal="left" vertical="top"/>
    </xf>
    <xf numFmtId="0" fontId="1" fillId="0" borderId="1" xfId="0" applyFont="1" applyBorder="1" applyAlignment="1">
      <alignment vertical="top"/>
    </xf>
    <xf numFmtId="0" fontId="1" fillId="0" borderId="2" xfId="0" applyFont="1" applyBorder="1" applyAlignment="1">
      <alignment horizontal="left" vertical="top"/>
    </xf>
    <xf numFmtId="0" fontId="1" fillId="0" borderId="3" xfId="0" applyFont="1" applyBorder="1" applyAlignment="1">
      <alignment horizontal="center" vertical="top"/>
    </xf>
    <xf numFmtId="0" fontId="1" fillId="0" borderId="4" xfId="0" applyFont="1" applyBorder="1" applyAlignment="1">
      <alignment horizontal="center" vertical="center"/>
    </xf>
    <xf numFmtId="0" fontId="1" fillId="0" borderId="0" xfId="0" applyFont="1" applyAlignment="1">
      <alignment horizontal="center" vertical="top"/>
    </xf>
    <xf numFmtId="0" fontId="2" fillId="0" borderId="0" xfId="0" applyFont="1" applyAlignment="1">
      <alignment horizontal="center" vertical="top"/>
    </xf>
    <xf numFmtId="0" fontId="11" fillId="2" borderId="1" xfId="0" applyFont="1" applyFill="1" applyBorder="1" applyAlignment="1">
      <alignment horizontal="center" vertical="center"/>
    </xf>
    <xf numFmtId="0" fontId="2" fillId="0" borderId="0" xfId="0" applyFont="1" applyBorder="1" applyAlignment="1">
      <alignment horizontal="left" vertical="center" wrapText="1"/>
    </xf>
    <xf numFmtId="0" fontId="5" fillId="0" borderId="0" xfId="0" applyFont="1" applyAlignment="1">
      <alignment horizontal="left" wrapText="1"/>
    </xf>
    <xf numFmtId="0" fontId="2" fillId="0" borderId="0" xfId="0" applyFont="1" applyAlignment="1">
      <alignment horizontal="left" vertical="top"/>
    </xf>
    <xf numFmtId="0" fontId="18" fillId="0" borderId="1" xfId="0" applyNumberFormat="1" applyFont="1" applyFill="1" applyBorder="1" applyAlignment="1" applyProtection="1">
      <alignment horizontal="left" vertical="top" wrapText="1"/>
    </xf>
    <xf numFmtId="0" fontId="18" fillId="4" borderId="1" xfId="0" applyNumberFormat="1" applyFont="1" applyFill="1" applyBorder="1" applyAlignment="1" applyProtection="1">
      <alignment horizontal="left" vertical="center" wrapText="1"/>
    </xf>
    <xf numFmtId="0" fontId="18" fillId="0" borderId="1" xfId="0" applyNumberFormat="1" applyFont="1" applyFill="1" applyBorder="1" applyAlignment="1" applyProtection="1">
      <alignment vertical="top" wrapText="1"/>
    </xf>
    <xf numFmtId="0" fontId="18" fillId="4" borderId="1" xfId="0" applyNumberFormat="1" applyFont="1" applyFill="1" applyBorder="1" applyAlignment="1" applyProtection="1">
      <alignment horizontal="justify" vertical="center" wrapText="1"/>
    </xf>
    <xf numFmtId="0" fontId="20" fillId="0" borderId="2" xfId="0" applyFont="1" applyBorder="1" applyAlignment="1">
      <alignment horizontal="left" vertical="top"/>
    </xf>
    <xf numFmtId="0" fontId="20" fillId="0" borderId="4" xfId="0" applyFont="1" applyBorder="1" applyAlignment="1">
      <alignment horizontal="left" vertical="top"/>
    </xf>
    <xf numFmtId="0" fontId="20" fillId="2" borderId="1" xfId="0" applyFont="1" applyFill="1" applyBorder="1" applyAlignment="1">
      <alignment vertical="top"/>
    </xf>
    <xf numFmtId="0" fontId="1" fillId="2" borderId="1" xfId="0" applyFont="1" applyFill="1" applyBorder="1" applyAlignment="1">
      <alignment vertical="top"/>
    </xf>
    <xf numFmtId="2" fontId="0" fillId="0" borderId="1" xfId="0" applyNumberFormat="1" applyBorder="1" applyAlignment="1">
      <alignment horizontal="center" vertical="center"/>
    </xf>
    <xf numFmtId="2" fontId="11" fillId="3" borderId="1" xfId="0" applyNumberFormat="1" applyFont="1" applyFill="1" applyBorder="1" applyAlignment="1">
      <alignment horizontal="center" vertical="center" wrapText="1"/>
    </xf>
    <xf numFmtId="2" fontId="4" fillId="0" borderId="0" xfId="0" applyNumberFormat="1" applyFont="1"/>
    <xf numFmtId="0" fontId="3" fillId="0" borderId="0" xfId="0" applyFont="1" applyAlignment="1">
      <alignment horizontal="center" vertical="top"/>
    </xf>
    <xf numFmtId="0" fontId="3" fillId="0" borderId="1" xfId="0" applyFont="1" applyBorder="1" applyAlignment="1">
      <alignment horizontal="left" vertical="top" wrapText="1"/>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4" fillId="0" borderId="0" xfId="0" applyFont="1" applyAlignment="1">
      <alignment horizontal="right" vertical="top"/>
    </xf>
    <xf numFmtId="0" fontId="3" fillId="0" borderId="0" xfId="0" applyFont="1" applyAlignment="1">
      <alignment horizontal="left" vertical="top"/>
    </xf>
    <xf numFmtId="0" fontId="4" fillId="0" borderId="0" xfId="0" applyFont="1" applyAlignment="1">
      <alignment horizontal="center" vertical="top"/>
    </xf>
    <xf numFmtId="0" fontId="3" fillId="0" borderId="1" xfId="0" applyFont="1" applyBorder="1" applyAlignment="1">
      <alignment horizontal="left" vertical="top"/>
    </xf>
    <xf numFmtId="0" fontId="11" fillId="3" borderId="1" xfId="0" applyFont="1" applyFill="1" applyBorder="1" applyAlignment="1">
      <alignment horizontal="right" vertical="center" wrapText="1"/>
    </xf>
    <xf numFmtId="0" fontId="11" fillId="3" borderId="2" xfId="0" applyFont="1" applyFill="1" applyBorder="1" applyAlignment="1">
      <alignment horizontal="right" vertical="center" wrapText="1"/>
    </xf>
    <xf numFmtId="0" fontId="3" fillId="0" borderId="1" xfId="0" applyFont="1" applyBorder="1" applyAlignment="1">
      <alignment horizontal="center" vertical="top"/>
    </xf>
    <xf numFmtId="0" fontId="3" fillId="0" borderId="0" xfId="0" applyFont="1" applyAlignment="1">
      <alignment horizontal="left" vertical="top" wrapText="1"/>
    </xf>
    <xf numFmtId="0" fontId="19" fillId="0" borderId="2" xfId="1" applyBorder="1" applyAlignment="1" applyProtection="1">
      <alignment horizontal="center" vertical="top"/>
    </xf>
    <xf numFmtId="0" fontId="2" fillId="0" borderId="0" xfId="0" applyFont="1" applyAlignment="1">
      <alignment horizontal="left" vertical="top" wrapText="1"/>
    </xf>
    <xf numFmtId="0" fontId="1" fillId="0" borderId="2" xfId="0" applyFont="1" applyBorder="1" applyAlignment="1">
      <alignment horizontal="center" vertical="top" wrapText="1"/>
    </xf>
    <xf numFmtId="0" fontId="1" fillId="0" borderId="4"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top"/>
    </xf>
    <xf numFmtId="0" fontId="2" fillId="0" borderId="4" xfId="0" applyFont="1" applyBorder="1" applyAlignment="1">
      <alignment horizontal="center" vertical="top"/>
    </xf>
    <xf numFmtId="0" fontId="2" fillId="0" borderId="3" xfId="0" applyFont="1" applyBorder="1" applyAlignment="1">
      <alignment horizontal="center" vertical="top"/>
    </xf>
    <xf numFmtId="0" fontId="2" fillId="0" borderId="0" xfId="0" applyFont="1" applyAlignment="1">
      <alignment horizontal="left" vertical="top"/>
    </xf>
    <xf numFmtId="0" fontId="1" fillId="0" borderId="2" xfId="0" applyFont="1" applyBorder="1" applyAlignment="1">
      <alignment horizontal="center" vertical="top"/>
    </xf>
    <xf numFmtId="0" fontId="1" fillId="0" borderId="4" xfId="0" applyFont="1" applyBorder="1" applyAlignment="1">
      <alignment horizontal="center" vertical="top"/>
    </xf>
  </cellXfs>
  <cellStyles count="2">
    <cellStyle name="Hipersaitas" xfId="1" builtinId="8"/>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iktorijam@analizedental.l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8"/>
  <sheetViews>
    <sheetView tabSelected="1" topLeftCell="A196" workbookViewId="0">
      <selection activeCell="M80" sqref="M80"/>
    </sheetView>
  </sheetViews>
  <sheetFormatPr defaultRowHeight="15.75" x14ac:dyDescent="0.25"/>
  <cols>
    <col min="1" max="1" width="10.28515625" style="1" customWidth="1"/>
    <col min="2" max="2" width="28.85546875" style="1" customWidth="1"/>
    <col min="3" max="3" width="46.28515625" style="1" customWidth="1"/>
    <col min="4" max="4" width="19.28515625" style="1" customWidth="1"/>
    <col min="5" max="5" width="13" style="1" customWidth="1"/>
    <col min="6" max="6" width="11.42578125" style="1" customWidth="1"/>
    <col min="7" max="7" width="12.7109375" style="16" customWidth="1"/>
    <col min="8" max="8" width="11.7109375" style="1" customWidth="1"/>
    <col min="9" max="9" width="11.7109375" style="16" customWidth="1"/>
    <col min="10" max="11" width="9.140625" customWidth="1"/>
  </cols>
  <sheetData>
    <row r="1" spans="1:9" s="2" customFormat="1" ht="14.25" x14ac:dyDescent="0.2">
      <c r="A1" s="110"/>
      <c r="B1" s="110"/>
      <c r="C1" s="110"/>
      <c r="D1" s="110"/>
      <c r="E1" s="110"/>
      <c r="F1" s="110"/>
      <c r="G1" s="110"/>
      <c r="H1" s="110"/>
      <c r="I1" s="110"/>
    </row>
    <row r="2" spans="1:9" s="2" customFormat="1" ht="14.25" x14ac:dyDescent="0.2">
      <c r="A2" s="68"/>
      <c r="B2" s="68"/>
      <c r="C2" s="68"/>
      <c r="D2" s="68"/>
      <c r="E2" s="68"/>
      <c r="F2" s="68"/>
      <c r="G2" s="14"/>
      <c r="H2" s="68"/>
      <c r="I2" s="14"/>
    </row>
    <row r="3" spans="1:9" s="2" customFormat="1" x14ac:dyDescent="0.25">
      <c r="A3" s="10"/>
      <c r="B3" s="10"/>
      <c r="C3" s="105" t="s">
        <v>420</v>
      </c>
      <c r="D3" s="105"/>
      <c r="E3" s="10"/>
      <c r="F3" s="10"/>
      <c r="G3" s="17"/>
      <c r="H3" s="10"/>
      <c r="I3" s="17"/>
    </row>
    <row r="4" spans="1:9" s="2" customFormat="1" x14ac:dyDescent="0.25">
      <c r="A4" s="10"/>
      <c r="B4" s="10"/>
      <c r="C4" s="105" t="s">
        <v>8</v>
      </c>
      <c r="D4" s="105"/>
      <c r="E4" s="10"/>
      <c r="F4" s="10"/>
      <c r="G4" s="17"/>
      <c r="H4" s="10"/>
      <c r="I4" s="17"/>
    </row>
    <row r="5" spans="1:9" s="2" customFormat="1" x14ac:dyDescent="0.25">
      <c r="A5" s="10"/>
      <c r="B5" s="111" t="s">
        <v>9</v>
      </c>
      <c r="C5" s="111"/>
      <c r="D5" s="111"/>
      <c r="E5" s="111"/>
      <c r="F5" s="111"/>
      <c r="G5" s="111"/>
      <c r="H5" s="111"/>
      <c r="I5" s="17"/>
    </row>
    <row r="6" spans="1:9" s="2" customFormat="1" x14ac:dyDescent="0.25">
      <c r="A6" s="10"/>
      <c r="B6" s="3" t="s">
        <v>10</v>
      </c>
      <c r="C6" s="3"/>
      <c r="D6" s="3"/>
      <c r="E6" s="3"/>
      <c r="F6" s="3"/>
      <c r="G6" s="15"/>
      <c r="H6" s="3"/>
      <c r="I6" s="17"/>
    </row>
    <row r="7" spans="1:9" s="2" customFormat="1" x14ac:dyDescent="0.25">
      <c r="A7" s="10"/>
      <c r="B7" s="3" t="s">
        <v>11</v>
      </c>
      <c r="C7" s="10"/>
      <c r="D7" s="10"/>
      <c r="E7" s="10"/>
      <c r="F7" s="10"/>
      <c r="G7" s="17"/>
      <c r="H7" s="10"/>
      <c r="I7" s="17"/>
    </row>
    <row r="8" spans="1:9" s="2" customFormat="1" x14ac:dyDescent="0.25">
      <c r="A8" s="10"/>
      <c r="B8" s="10"/>
      <c r="C8" s="10"/>
      <c r="D8" s="10"/>
      <c r="E8" s="10"/>
      <c r="F8" s="10"/>
      <c r="G8" s="17"/>
      <c r="H8" s="10"/>
      <c r="I8" s="17"/>
    </row>
    <row r="9" spans="1:9" s="2" customFormat="1" x14ac:dyDescent="0.25">
      <c r="A9" s="10"/>
      <c r="B9" s="80" t="s">
        <v>12</v>
      </c>
      <c r="C9" s="10"/>
      <c r="D9" s="10"/>
      <c r="E9" s="10"/>
      <c r="F9" s="10"/>
      <c r="G9" s="17"/>
      <c r="H9" s="10"/>
      <c r="I9" s="17"/>
    </row>
    <row r="10" spans="1:9" s="2" customFormat="1" x14ac:dyDescent="0.25">
      <c r="A10" s="10"/>
      <c r="B10" s="10"/>
      <c r="C10" s="10"/>
      <c r="D10" s="10"/>
      <c r="E10" s="10"/>
      <c r="F10" s="10"/>
      <c r="G10" s="17"/>
      <c r="H10" s="10"/>
      <c r="I10" s="17"/>
    </row>
    <row r="11" spans="1:9" s="2" customFormat="1" x14ac:dyDescent="0.25">
      <c r="A11" s="10"/>
      <c r="B11" s="10"/>
      <c r="C11" s="112" t="s">
        <v>13</v>
      </c>
      <c r="D11" s="112"/>
      <c r="E11" s="10"/>
      <c r="F11" s="10"/>
      <c r="G11" s="17"/>
      <c r="H11" s="10"/>
      <c r="I11" s="17"/>
    </row>
    <row r="12" spans="1:9" s="2" customFormat="1" x14ac:dyDescent="0.25">
      <c r="A12" s="10"/>
      <c r="B12" s="112" t="s">
        <v>28</v>
      </c>
      <c r="C12" s="112"/>
      <c r="D12" s="112"/>
      <c r="E12" s="112"/>
      <c r="F12" s="112"/>
      <c r="G12" s="112"/>
      <c r="H12" s="112"/>
      <c r="I12" s="17"/>
    </row>
    <row r="13" spans="1:9" s="2" customFormat="1" x14ac:dyDescent="0.25">
      <c r="A13" s="10"/>
      <c r="B13" s="10"/>
      <c r="C13" s="3" t="s">
        <v>421</v>
      </c>
      <c r="D13" s="10"/>
      <c r="E13" s="10"/>
      <c r="F13" s="10"/>
      <c r="G13" s="17"/>
      <c r="H13" s="10"/>
      <c r="I13" s="17"/>
    </row>
    <row r="14" spans="1:9" s="2" customFormat="1" x14ac:dyDescent="0.25">
      <c r="A14" s="10"/>
      <c r="B14" s="10"/>
      <c r="C14" s="105" t="s">
        <v>14</v>
      </c>
      <c r="D14" s="105"/>
      <c r="E14" s="10"/>
      <c r="F14" s="10"/>
      <c r="G14" s="17"/>
      <c r="H14" s="10"/>
      <c r="I14" s="17"/>
    </row>
    <row r="15" spans="1:9" s="2" customFormat="1" x14ac:dyDescent="0.25">
      <c r="A15" s="10"/>
      <c r="B15" s="10"/>
      <c r="C15" s="3" t="s">
        <v>422</v>
      </c>
      <c r="D15" s="10"/>
      <c r="E15" s="10"/>
      <c r="F15" s="10"/>
      <c r="G15" s="17"/>
      <c r="H15" s="10"/>
      <c r="I15" s="17"/>
    </row>
    <row r="16" spans="1:9" s="2" customFormat="1" x14ac:dyDescent="0.25">
      <c r="A16" s="10"/>
      <c r="B16" s="10"/>
      <c r="C16" s="105" t="s">
        <v>15</v>
      </c>
      <c r="D16" s="105"/>
      <c r="E16" s="10"/>
      <c r="F16" s="10"/>
      <c r="G16" s="17"/>
      <c r="H16" s="10"/>
      <c r="I16" s="17"/>
    </row>
    <row r="17" spans="1:9" s="2" customFormat="1" x14ac:dyDescent="0.25">
      <c r="A17" s="10"/>
      <c r="B17" s="10"/>
      <c r="C17" s="10"/>
      <c r="D17" s="10"/>
      <c r="E17" s="10"/>
      <c r="F17" s="10"/>
      <c r="G17" s="17"/>
      <c r="H17" s="10"/>
      <c r="I17" s="17"/>
    </row>
    <row r="18" spans="1:9" s="2" customFormat="1" ht="15.75" customHeight="1" x14ac:dyDescent="0.2">
      <c r="A18" s="106" t="s">
        <v>16</v>
      </c>
      <c r="B18" s="106"/>
      <c r="C18" s="106"/>
      <c r="D18" s="107" t="s">
        <v>420</v>
      </c>
      <c r="E18" s="108"/>
      <c r="F18" s="108"/>
      <c r="G18" s="108"/>
      <c r="H18" s="109"/>
      <c r="I18" s="17"/>
    </row>
    <row r="19" spans="1:9" s="2" customFormat="1" ht="15.75" customHeight="1" x14ac:dyDescent="0.2">
      <c r="A19" s="106" t="s">
        <v>17</v>
      </c>
      <c r="B19" s="106"/>
      <c r="C19" s="106"/>
      <c r="D19" s="107" t="s">
        <v>423</v>
      </c>
      <c r="E19" s="108"/>
      <c r="F19" s="108"/>
      <c r="G19" s="108"/>
      <c r="H19" s="109"/>
      <c r="I19" s="17"/>
    </row>
    <row r="20" spans="1:9" s="2" customFormat="1" ht="15.75" customHeight="1" x14ac:dyDescent="0.2">
      <c r="A20" s="106" t="s">
        <v>18</v>
      </c>
      <c r="B20" s="106"/>
      <c r="C20" s="106"/>
      <c r="D20" s="107">
        <v>132797911</v>
      </c>
      <c r="E20" s="108"/>
      <c r="F20" s="108"/>
      <c r="G20" s="108"/>
      <c r="H20" s="109"/>
      <c r="I20" s="17"/>
    </row>
    <row r="21" spans="1:9" s="2" customFormat="1" ht="15.75" customHeight="1" x14ac:dyDescent="0.2">
      <c r="A21" s="106" t="s">
        <v>19</v>
      </c>
      <c r="B21" s="106"/>
      <c r="C21" s="106"/>
      <c r="D21" s="107" t="s">
        <v>424</v>
      </c>
      <c r="E21" s="108"/>
      <c r="F21" s="108"/>
      <c r="G21" s="108"/>
      <c r="H21" s="109"/>
      <c r="I21" s="17"/>
    </row>
    <row r="22" spans="1:9" s="2" customFormat="1" ht="15.75" customHeight="1" x14ac:dyDescent="0.2">
      <c r="A22" s="106" t="s">
        <v>20</v>
      </c>
      <c r="B22" s="106"/>
      <c r="C22" s="106"/>
      <c r="D22" s="107" t="s">
        <v>425</v>
      </c>
      <c r="E22" s="108"/>
      <c r="F22" s="108"/>
      <c r="G22" s="108"/>
      <c r="H22" s="109"/>
      <c r="I22" s="17"/>
    </row>
    <row r="23" spans="1:9" s="2" customFormat="1" x14ac:dyDescent="0.2">
      <c r="A23" s="113" t="s">
        <v>21</v>
      </c>
      <c r="B23" s="113"/>
      <c r="C23" s="113"/>
      <c r="D23" s="107" t="s">
        <v>426</v>
      </c>
      <c r="E23" s="108"/>
      <c r="F23" s="108"/>
      <c r="G23" s="108"/>
      <c r="H23" s="109"/>
      <c r="I23" s="17"/>
    </row>
    <row r="24" spans="1:9" s="2" customFormat="1" x14ac:dyDescent="0.2">
      <c r="A24" s="113" t="s">
        <v>22</v>
      </c>
      <c r="B24" s="113"/>
      <c r="C24" s="113"/>
      <c r="D24" s="107">
        <v>865545877</v>
      </c>
      <c r="E24" s="108"/>
      <c r="F24" s="108"/>
      <c r="G24" s="108"/>
      <c r="H24" s="109"/>
      <c r="I24" s="17"/>
    </row>
    <row r="25" spans="1:9" s="2" customFormat="1" x14ac:dyDescent="0.2">
      <c r="A25" s="113" t="s">
        <v>23</v>
      </c>
      <c r="B25" s="113"/>
      <c r="C25" s="113"/>
      <c r="D25" s="107">
        <v>837397377</v>
      </c>
      <c r="E25" s="108"/>
      <c r="F25" s="108"/>
      <c r="G25" s="108"/>
      <c r="H25" s="109"/>
      <c r="I25" s="17"/>
    </row>
    <row r="26" spans="1:9" s="2" customFormat="1" x14ac:dyDescent="0.2">
      <c r="A26" s="113" t="s">
        <v>24</v>
      </c>
      <c r="B26" s="113"/>
      <c r="C26" s="113"/>
      <c r="D26" s="118" t="s">
        <v>427</v>
      </c>
      <c r="E26" s="108"/>
      <c r="F26" s="108"/>
      <c r="G26" s="108"/>
      <c r="H26" s="109"/>
      <c r="I26" s="17"/>
    </row>
    <row r="27" spans="1:9" s="2" customFormat="1" x14ac:dyDescent="0.25">
      <c r="A27" s="10"/>
      <c r="B27" s="11"/>
      <c r="C27" s="11"/>
      <c r="D27" s="12"/>
      <c r="E27" s="12"/>
      <c r="F27" s="12"/>
      <c r="G27" s="18"/>
      <c r="H27" s="12"/>
      <c r="I27" s="17"/>
    </row>
    <row r="28" spans="1:9" s="2" customFormat="1" x14ac:dyDescent="0.2">
      <c r="A28" s="21" t="s">
        <v>31</v>
      </c>
      <c r="B28" s="69"/>
      <c r="C28" s="69"/>
      <c r="D28" s="69"/>
      <c r="E28" s="69"/>
      <c r="F28" s="69"/>
      <c r="G28" s="15"/>
      <c r="H28" s="69"/>
      <c r="I28" s="17"/>
    </row>
    <row r="29" spans="1:9" s="2" customFormat="1" x14ac:dyDescent="0.2">
      <c r="A29" s="113" t="s">
        <v>25</v>
      </c>
      <c r="B29" s="113"/>
      <c r="C29" s="113"/>
      <c r="D29" s="107"/>
      <c r="E29" s="108"/>
      <c r="F29" s="108"/>
      <c r="G29" s="108"/>
      <c r="H29" s="109"/>
      <c r="I29" s="17"/>
    </row>
    <row r="30" spans="1:9" s="2" customFormat="1" x14ac:dyDescent="0.2">
      <c r="A30" s="113" t="s">
        <v>26</v>
      </c>
      <c r="B30" s="113"/>
      <c r="C30" s="113"/>
      <c r="D30" s="107"/>
      <c r="E30" s="108"/>
      <c r="F30" s="108"/>
      <c r="G30" s="108"/>
      <c r="H30" s="109"/>
      <c r="I30" s="17"/>
    </row>
    <row r="31" spans="1:9" s="2" customFormat="1" x14ac:dyDescent="0.2">
      <c r="A31" s="113" t="s">
        <v>27</v>
      </c>
      <c r="B31" s="113"/>
      <c r="C31" s="113"/>
      <c r="D31" s="116"/>
      <c r="E31" s="116"/>
      <c r="F31" s="116"/>
      <c r="G31" s="116"/>
      <c r="H31" s="116"/>
      <c r="I31" s="17"/>
    </row>
    <row r="32" spans="1:9" s="2" customFormat="1" x14ac:dyDescent="0.25">
      <c r="A32" s="10"/>
      <c r="B32" s="10"/>
      <c r="C32" s="10"/>
      <c r="D32" s="10"/>
      <c r="E32" s="10"/>
      <c r="F32" s="10"/>
      <c r="G32" s="17"/>
      <c r="H32" s="10"/>
      <c r="I32" s="17"/>
    </row>
    <row r="33" spans="1:9" s="2" customFormat="1" ht="93.75" customHeight="1" x14ac:dyDescent="0.2">
      <c r="A33" s="117" t="s">
        <v>340</v>
      </c>
      <c r="B33" s="117"/>
      <c r="C33" s="117"/>
      <c r="D33" s="117"/>
      <c r="E33" s="117"/>
      <c r="F33" s="117"/>
      <c r="G33" s="117"/>
      <c r="H33" s="117"/>
      <c r="I33" s="17"/>
    </row>
    <row r="34" spans="1:9" s="2" customFormat="1" ht="12" customHeight="1" x14ac:dyDescent="0.2">
      <c r="A34" s="66"/>
      <c r="B34" s="66"/>
      <c r="C34" s="66"/>
      <c r="D34" s="66"/>
      <c r="E34" s="66"/>
      <c r="F34" s="66"/>
      <c r="G34" s="66"/>
      <c r="H34" s="66"/>
      <c r="I34" s="17"/>
    </row>
    <row r="35" spans="1:9" s="2" customFormat="1" ht="111.75" customHeight="1" x14ac:dyDescent="0.2">
      <c r="A35" s="45" t="s">
        <v>34</v>
      </c>
      <c r="B35" s="46" t="s">
        <v>35</v>
      </c>
      <c r="C35" s="46" t="s">
        <v>36</v>
      </c>
      <c r="D35" s="46" t="s">
        <v>231</v>
      </c>
      <c r="E35" s="45" t="s">
        <v>232</v>
      </c>
      <c r="F35" s="46" t="s">
        <v>37</v>
      </c>
      <c r="G35" s="47" t="s">
        <v>38</v>
      </c>
      <c r="H35" s="60" t="s">
        <v>39</v>
      </c>
      <c r="I35" s="48" t="s">
        <v>40</v>
      </c>
    </row>
    <row r="36" spans="1:9" s="2" customFormat="1" ht="13.5" customHeight="1" x14ac:dyDescent="0.25">
      <c r="A36" s="49" t="s">
        <v>43</v>
      </c>
      <c r="B36" s="28"/>
      <c r="C36" s="28"/>
      <c r="D36" s="28"/>
      <c r="E36" s="28"/>
      <c r="F36" s="28"/>
      <c r="G36" s="24"/>
      <c r="H36" s="61"/>
      <c r="I36" s="29"/>
    </row>
    <row r="37" spans="1:9" s="2" customFormat="1" ht="225" x14ac:dyDescent="0.25">
      <c r="A37" s="26" t="s">
        <v>44</v>
      </c>
      <c r="B37" s="27" t="s">
        <v>45</v>
      </c>
      <c r="C37" s="30" t="s">
        <v>46</v>
      </c>
      <c r="D37" s="30" t="s">
        <v>451</v>
      </c>
      <c r="E37" s="27" t="s">
        <v>464</v>
      </c>
      <c r="F37" s="27" t="s">
        <v>47</v>
      </c>
      <c r="G37" s="27">
        <v>500</v>
      </c>
      <c r="H37" s="61">
        <v>9.35</v>
      </c>
      <c r="I37" s="102">
        <f>G37*H37</f>
        <v>4675</v>
      </c>
    </row>
    <row r="38" spans="1:9" s="2" customFormat="1" ht="195" x14ac:dyDescent="0.25">
      <c r="A38" s="26" t="s">
        <v>48</v>
      </c>
      <c r="B38" s="27" t="s">
        <v>49</v>
      </c>
      <c r="C38" s="30" t="s">
        <v>50</v>
      </c>
      <c r="D38" s="30" t="s">
        <v>452</v>
      </c>
      <c r="E38" s="27" t="s">
        <v>464</v>
      </c>
      <c r="F38" s="27" t="s">
        <v>47</v>
      </c>
      <c r="G38" s="27">
        <v>200</v>
      </c>
      <c r="H38" s="61">
        <v>7.6</v>
      </c>
      <c r="I38" s="102">
        <f t="shared" ref="I38:I51" si="0">G38*H38</f>
        <v>1520</v>
      </c>
    </row>
    <row r="39" spans="1:9" s="2" customFormat="1" ht="210" x14ac:dyDescent="0.25">
      <c r="A39" s="26" t="s">
        <v>51</v>
      </c>
      <c r="B39" s="27" t="s">
        <v>52</v>
      </c>
      <c r="C39" s="30" t="s">
        <v>53</v>
      </c>
      <c r="D39" s="30" t="s">
        <v>453</v>
      </c>
      <c r="E39" s="27" t="s">
        <v>465</v>
      </c>
      <c r="F39" s="27" t="s">
        <v>47</v>
      </c>
      <c r="G39" s="27">
        <v>500</v>
      </c>
      <c r="H39" s="61">
        <v>7.62</v>
      </c>
      <c r="I39" s="102">
        <f t="shared" si="0"/>
        <v>3810</v>
      </c>
    </row>
    <row r="40" spans="1:9" s="2" customFormat="1" ht="165" x14ac:dyDescent="0.25">
      <c r="A40" s="26" t="s">
        <v>54</v>
      </c>
      <c r="B40" s="27" t="s">
        <v>55</v>
      </c>
      <c r="C40" s="30" t="s">
        <v>56</v>
      </c>
      <c r="D40" s="30" t="s">
        <v>454</v>
      </c>
      <c r="E40" s="27" t="s">
        <v>465</v>
      </c>
      <c r="F40" s="27" t="s">
        <v>47</v>
      </c>
      <c r="G40" s="27">
        <v>200</v>
      </c>
      <c r="H40" s="61">
        <v>7.9</v>
      </c>
      <c r="I40" s="102">
        <f t="shared" si="0"/>
        <v>1580</v>
      </c>
    </row>
    <row r="41" spans="1:9" s="2" customFormat="1" ht="165" x14ac:dyDescent="0.25">
      <c r="A41" s="26" t="s">
        <v>57</v>
      </c>
      <c r="B41" s="27" t="s">
        <v>58</v>
      </c>
      <c r="C41" s="30" t="s">
        <v>59</v>
      </c>
      <c r="D41" s="30" t="s">
        <v>455</v>
      </c>
      <c r="E41" s="27" t="s">
        <v>466</v>
      </c>
      <c r="F41" s="27" t="s">
        <v>60</v>
      </c>
      <c r="G41" s="31">
        <v>400</v>
      </c>
      <c r="H41" s="61">
        <v>20.2</v>
      </c>
      <c r="I41" s="102">
        <f t="shared" si="0"/>
        <v>8080</v>
      </c>
    </row>
    <row r="42" spans="1:9" s="2" customFormat="1" ht="180" x14ac:dyDescent="0.25">
      <c r="A42" s="32" t="s">
        <v>61</v>
      </c>
      <c r="B42" s="27" t="s">
        <v>62</v>
      </c>
      <c r="C42" s="30" t="s">
        <v>63</v>
      </c>
      <c r="D42" s="30" t="s">
        <v>456</v>
      </c>
      <c r="E42" s="27" t="s">
        <v>466</v>
      </c>
      <c r="F42" s="27" t="s">
        <v>60</v>
      </c>
      <c r="G42" s="31">
        <v>100</v>
      </c>
      <c r="H42" s="61">
        <v>20.2</v>
      </c>
      <c r="I42" s="102">
        <f t="shared" si="0"/>
        <v>2020</v>
      </c>
    </row>
    <row r="43" spans="1:9" s="2" customFormat="1" ht="240" x14ac:dyDescent="0.25">
      <c r="A43" s="32" t="s">
        <v>64</v>
      </c>
      <c r="B43" s="27" t="s">
        <v>65</v>
      </c>
      <c r="C43" s="30" t="s">
        <v>66</v>
      </c>
      <c r="D43" s="30" t="s">
        <v>66</v>
      </c>
      <c r="E43" s="33" t="s">
        <v>467</v>
      </c>
      <c r="F43" s="27" t="s">
        <v>47</v>
      </c>
      <c r="G43" s="27">
        <v>100</v>
      </c>
      <c r="H43" s="61">
        <v>9.8000000000000007</v>
      </c>
      <c r="I43" s="102">
        <f t="shared" si="0"/>
        <v>980.00000000000011</v>
      </c>
    </row>
    <row r="44" spans="1:9" s="2" customFormat="1" ht="210" x14ac:dyDescent="0.25">
      <c r="A44" s="32" t="s">
        <v>67</v>
      </c>
      <c r="B44" s="27" t="s">
        <v>65</v>
      </c>
      <c r="C44" s="30" t="s">
        <v>68</v>
      </c>
      <c r="D44" s="30" t="s">
        <v>457</v>
      </c>
      <c r="E44" s="33" t="s">
        <v>467</v>
      </c>
      <c r="F44" s="27" t="s">
        <v>47</v>
      </c>
      <c r="G44" s="27">
        <v>20</v>
      </c>
      <c r="H44" s="61">
        <v>9.8000000000000007</v>
      </c>
      <c r="I44" s="102">
        <f t="shared" si="0"/>
        <v>196</v>
      </c>
    </row>
    <row r="45" spans="1:9" s="2" customFormat="1" ht="240" x14ac:dyDescent="0.25">
      <c r="A45" s="32" t="s">
        <v>69</v>
      </c>
      <c r="B45" s="27" t="s">
        <v>70</v>
      </c>
      <c r="C45" s="30" t="s">
        <v>71</v>
      </c>
      <c r="D45" s="30" t="s">
        <v>71</v>
      </c>
      <c r="E45" s="33"/>
      <c r="F45" s="34" t="s">
        <v>47</v>
      </c>
      <c r="G45" s="31">
        <v>30</v>
      </c>
      <c r="H45" s="61">
        <v>9.1999999999999993</v>
      </c>
      <c r="I45" s="102">
        <f t="shared" si="0"/>
        <v>276</v>
      </c>
    </row>
    <row r="46" spans="1:9" s="2" customFormat="1" ht="180" x14ac:dyDescent="0.25">
      <c r="A46" s="32" t="s">
        <v>72</v>
      </c>
      <c r="B46" s="27" t="s">
        <v>73</v>
      </c>
      <c r="C46" s="30" t="s">
        <v>74</v>
      </c>
      <c r="D46" s="30" t="s">
        <v>459</v>
      </c>
      <c r="E46" s="33" t="s">
        <v>468</v>
      </c>
      <c r="F46" s="34" t="s">
        <v>47</v>
      </c>
      <c r="G46" s="27">
        <v>1</v>
      </c>
      <c r="H46" s="61">
        <v>13</v>
      </c>
      <c r="I46" s="102">
        <f t="shared" si="0"/>
        <v>13</v>
      </c>
    </row>
    <row r="47" spans="1:9" s="2" customFormat="1" ht="180" x14ac:dyDescent="0.25">
      <c r="A47" s="32" t="s">
        <v>75</v>
      </c>
      <c r="B47" s="27" t="s">
        <v>76</v>
      </c>
      <c r="C47" s="30" t="s">
        <v>77</v>
      </c>
      <c r="D47" s="30" t="s">
        <v>458</v>
      </c>
      <c r="E47" s="33" t="s">
        <v>469</v>
      </c>
      <c r="F47" s="34" t="s">
        <v>47</v>
      </c>
      <c r="G47" s="27">
        <v>1</v>
      </c>
      <c r="H47" s="61">
        <v>15</v>
      </c>
      <c r="I47" s="102">
        <f t="shared" si="0"/>
        <v>15</v>
      </c>
    </row>
    <row r="48" spans="1:9" s="2" customFormat="1" ht="195" x14ac:dyDescent="0.25">
      <c r="A48" s="32" t="s">
        <v>78</v>
      </c>
      <c r="B48" s="27" t="s">
        <v>79</v>
      </c>
      <c r="C48" s="30" t="s">
        <v>80</v>
      </c>
      <c r="D48" s="30" t="s">
        <v>460</v>
      </c>
      <c r="E48" s="33" t="s">
        <v>470</v>
      </c>
      <c r="F48" s="34" t="s">
        <v>47</v>
      </c>
      <c r="G48" s="27">
        <v>1</v>
      </c>
      <c r="H48" s="61">
        <v>15</v>
      </c>
      <c r="I48" s="102">
        <f t="shared" si="0"/>
        <v>15</v>
      </c>
    </row>
    <row r="49" spans="1:9" s="2" customFormat="1" ht="180" x14ac:dyDescent="0.25">
      <c r="A49" s="32" t="s">
        <v>81</v>
      </c>
      <c r="B49" s="27" t="s">
        <v>82</v>
      </c>
      <c r="C49" s="30" t="s">
        <v>83</v>
      </c>
      <c r="D49" s="30" t="s">
        <v>461</v>
      </c>
      <c r="E49" s="33" t="s">
        <v>471</v>
      </c>
      <c r="F49" s="34" t="s">
        <v>47</v>
      </c>
      <c r="G49" s="27">
        <v>1</v>
      </c>
      <c r="H49" s="61">
        <v>15</v>
      </c>
      <c r="I49" s="102">
        <f t="shared" si="0"/>
        <v>15</v>
      </c>
    </row>
    <row r="50" spans="1:9" s="2" customFormat="1" ht="195" x14ac:dyDescent="0.25">
      <c r="A50" s="35" t="s">
        <v>84</v>
      </c>
      <c r="B50" s="27" t="s">
        <v>85</v>
      </c>
      <c r="C50" s="30" t="s">
        <v>86</v>
      </c>
      <c r="D50" s="30" t="s">
        <v>462</v>
      </c>
      <c r="E50" s="33" t="s">
        <v>472</v>
      </c>
      <c r="F50" s="27" t="s">
        <v>60</v>
      </c>
      <c r="G50" s="27">
        <v>20</v>
      </c>
      <c r="H50" s="61">
        <v>8.3000000000000007</v>
      </c>
      <c r="I50" s="102">
        <f t="shared" si="0"/>
        <v>166</v>
      </c>
    </row>
    <row r="51" spans="1:9" s="2" customFormat="1" ht="195" x14ac:dyDescent="0.25">
      <c r="A51" s="35" t="s">
        <v>87</v>
      </c>
      <c r="B51" s="27" t="s">
        <v>88</v>
      </c>
      <c r="C51" s="30" t="s">
        <v>89</v>
      </c>
      <c r="D51" s="30" t="s">
        <v>463</v>
      </c>
      <c r="E51" s="33" t="s">
        <v>473</v>
      </c>
      <c r="F51" s="27" t="s">
        <v>60</v>
      </c>
      <c r="G51" s="27">
        <v>80</v>
      </c>
      <c r="H51" s="61">
        <v>9.6999999999999993</v>
      </c>
      <c r="I51" s="102">
        <f t="shared" si="0"/>
        <v>776</v>
      </c>
    </row>
    <row r="52" spans="1:9" s="2" customFormat="1" ht="13.5" customHeight="1" x14ac:dyDescent="0.2">
      <c r="A52" s="114" t="s">
        <v>90</v>
      </c>
      <c r="B52" s="114"/>
      <c r="C52" s="114"/>
      <c r="D52" s="114"/>
      <c r="E52" s="114"/>
      <c r="F52" s="114"/>
      <c r="G52" s="114"/>
      <c r="H52" s="115"/>
      <c r="I52" s="103">
        <f>SUM(I37:I51)</f>
        <v>24137</v>
      </c>
    </row>
    <row r="53" spans="1:9" s="2" customFormat="1" ht="13.5" customHeight="1" x14ac:dyDescent="0.2">
      <c r="A53" s="114" t="s">
        <v>41</v>
      </c>
      <c r="B53" s="114"/>
      <c r="C53" s="114"/>
      <c r="D53" s="114"/>
      <c r="E53" s="114"/>
      <c r="F53" s="114"/>
      <c r="G53" s="114"/>
      <c r="H53" s="115"/>
      <c r="I53" s="103">
        <f>I54-I52</f>
        <v>5068.7700000000004</v>
      </c>
    </row>
    <row r="54" spans="1:9" s="2" customFormat="1" ht="13.5" customHeight="1" x14ac:dyDescent="0.2">
      <c r="A54" s="114" t="s">
        <v>91</v>
      </c>
      <c r="B54" s="114"/>
      <c r="C54" s="114"/>
      <c r="D54" s="114"/>
      <c r="E54" s="114"/>
      <c r="F54" s="114"/>
      <c r="G54" s="114"/>
      <c r="H54" s="115"/>
      <c r="I54" s="103">
        <f>I52*1.21</f>
        <v>29205.77</v>
      </c>
    </row>
    <row r="55" spans="1:9" s="2" customFormat="1" ht="13.5" customHeight="1" x14ac:dyDescent="0.25">
      <c r="A55" s="49" t="s">
        <v>253</v>
      </c>
      <c r="B55" s="28"/>
      <c r="C55" s="28"/>
      <c r="D55" s="28"/>
      <c r="E55" s="28"/>
      <c r="F55" s="28"/>
      <c r="G55" s="24"/>
      <c r="H55" s="61"/>
      <c r="I55" s="102"/>
    </row>
    <row r="56" spans="1:9" s="2" customFormat="1" ht="73.5" customHeight="1" x14ac:dyDescent="0.25">
      <c r="A56" s="37" t="s">
        <v>93</v>
      </c>
      <c r="B56" s="31" t="s">
        <v>97</v>
      </c>
      <c r="C56" s="38" t="s">
        <v>98</v>
      </c>
      <c r="D56" s="31" t="s">
        <v>349</v>
      </c>
      <c r="E56" s="39" t="s">
        <v>348</v>
      </c>
      <c r="F56" s="31" t="s">
        <v>60</v>
      </c>
      <c r="G56" s="31">
        <v>20</v>
      </c>
      <c r="H56" s="61">
        <v>9</v>
      </c>
      <c r="I56" s="102">
        <f>G56*H56</f>
        <v>180</v>
      </c>
    </row>
    <row r="57" spans="1:9" s="2" customFormat="1" ht="74.25" customHeight="1" x14ac:dyDescent="0.25">
      <c r="A57" s="37" t="s">
        <v>94</v>
      </c>
      <c r="B57" s="31" t="s">
        <v>99</v>
      </c>
      <c r="C57" s="38" t="s">
        <v>100</v>
      </c>
      <c r="D57" s="31" t="s">
        <v>349</v>
      </c>
      <c r="E57" s="39" t="s">
        <v>350</v>
      </c>
      <c r="F57" s="31" t="s">
        <v>60</v>
      </c>
      <c r="G57" s="31">
        <v>10</v>
      </c>
      <c r="H57" s="61">
        <v>9</v>
      </c>
      <c r="I57" s="102">
        <f>G57*H57</f>
        <v>90</v>
      </c>
    </row>
    <row r="58" spans="1:9" s="2" customFormat="1" ht="13.5" customHeight="1" x14ac:dyDescent="0.2">
      <c r="A58" s="114" t="s">
        <v>95</v>
      </c>
      <c r="B58" s="114"/>
      <c r="C58" s="114"/>
      <c r="D58" s="114"/>
      <c r="E58" s="114"/>
      <c r="F58" s="114"/>
      <c r="G58" s="114"/>
      <c r="H58" s="115"/>
      <c r="I58" s="102">
        <f>I56+I57</f>
        <v>270</v>
      </c>
    </row>
    <row r="59" spans="1:9" s="2" customFormat="1" ht="13.5" customHeight="1" x14ac:dyDescent="0.2">
      <c r="A59" s="114" t="s">
        <v>41</v>
      </c>
      <c r="B59" s="114"/>
      <c r="C59" s="114"/>
      <c r="D59" s="114"/>
      <c r="E59" s="114"/>
      <c r="F59" s="114"/>
      <c r="G59" s="114"/>
      <c r="H59" s="115"/>
      <c r="I59" s="103">
        <f>I60-I58</f>
        <v>56.699999999999989</v>
      </c>
    </row>
    <row r="60" spans="1:9" s="2" customFormat="1" ht="13.5" customHeight="1" x14ac:dyDescent="0.2">
      <c r="A60" s="114" t="s">
        <v>96</v>
      </c>
      <c r="B60" s="114"/>
      <c r="C60" s="114"/>
      <c r="D60" s="114"/>
      <c r="E60" s="114"/>
      <c r="F60" s="114"/>
      <c r="G60" s="114"/>
      <c r="H60" s="115"/>
      <c r="I60" s="102">
        <f>I58*1.21</f>
        <v>326.7</v>
      </c>
    </row>
    <row r="61" spans="1:9" s="2" customFormat="1" ht="13.5" customHeight="1" x14ac:dyDescent="0.25">
      <c r="A61" s="49" t="s">
        <v>254</v>
      </c>
      <c r="B61" s="28"/>
      <c r="C61" s="28"/>
      <c r="D61" s="28"/>
      <c r="E61" s="28"/>
      <c r="F61" s="28"/>
      <c r="G61" s="24"/>
      <c r="H61" s="61"/>
      <c r="I61" s="104"/>
    </row>
    <row r="62" spans="1:9" s="2" customFormat="1" ht="360" x14ac:dyDescent="0.25">
      <c r="A62" s="42" t="s">
        <v>255</v>
      </c>
      <c r="B62" s="24" t="s">
        <v>103</v>
      </c>
      <c r="C62" s="28" t="s">
        <v>104</v>
      </c>
      <c r="D62" s="28" t="s">
        <v>104</v>
      </c>
      <c r="E62" s="33" t="s">
        <v>351</v>
      </c>
      <c r="F62" s="27" t="s">
        <v>92</v>
      </c>
      <c r="G62" s="27">
        <v>100</v>
      </c>
      <c r="H62" s="61">
        <v>15.88</v>
      </c>
      <c r="I62" s="102">
        <f>G62*H62</f>
        <v>1588</v>
      </c>
    </row>
    <row r="63" spans="1:9" s="2" customFormat="1" ht="13.5" customHeight="1" x14ac:dyDescent="0.2">
      <c r="A63" s="114" t="s">
        <v>41</v>
      </c>
      <c r="B63" s="114"/>
      <c r="C63" s="114"/>
      <c r="D63" s="114"/>
      <c r="E63" s="114"/>
      <c r="F63" s="114"/>
      <c r="G63" s="114"/>
      <c r="H63" s="115"/>
      <c r="I63" s="103">
        <f>I64-I62</f>
        <v>333.48</v>
      </c>
    </row>
    <row r="64" spans="1:9" s="2" customFormat="1" ht="13.5" customHeight="1" x14ac:dyDescent="0.2">
      <c r="A64" s="114" t="s">
        <v>101</v>
      </c>
      <c r="B64" s="114"/>
      <c r="C64" s="114"/>
      <c r="D64" s="114"/>
      <c r="E64" s="114"/>
      <c r="F64" s="114"/>
      <c r="G64" s="114"/>
      <c r="H64" s="115"/>
      <c r="I64" s="103">
        <f>I62*1.21</f>
        <v>1921.48</v>
      </c>
    </row>
    <row r="65" spans="1:9" s="2" customFormat="1" ht="13.5" customHeight="1" x14ac:dyDescent="0.25">
      <c r="A65" s="49" t="s">
        <v>256</v>
      </c>
      <c r="B65" s="28"/>
      <c r="C65" s="28"/>
      <c r="D65" s="28"/>
      <c r="E65" s="28"/>
      <c r="F65" s="28"/>
      <c r="G65" s="24"/>
      <c r="H65" s="61"/>
      <c r="I65" s="102"/>
    </row>
    <row r="66" spans="1:9" s="2" customFormat="1" ht="99.75" customHeight="1" x14ac:dyDescent="0.25">
      <c r="A66" s="32" t="s">
        <v>102</v>
      </c>
      <c r="B66" s="27" t="s">
        <v>106</v>
      </c>
      <c r="C66" s="30" t="s">
        <v>107</v>
      </c>
      <c r="D66" s="27"/>
      <c r="E66" s="33"/>
      <c r="F66" s="27" t="s">
        <v>108</v>
      </c>
      <c r="G66" s="27">
        <v>100</v>
      </c>
      <c r="H66" s="61"/>
      <c r="I66" s="102"/>
    </row>
    <row r="67" spans="1:9" s="2" customFormat="1" ht="13.5" customHeight="1" x14ac:dyDescent="0.2">
      <c r="A67" s="114" t="s">
        <v>41</v>
      </c>
      <c r="B67" s="114"/>
      <c r="C67" s="114"/>
      <c r="D67" s="114"/>
      <c r="E67" s="114"/>
      <c r="F67" s="114"/>
      <c r="G67" s="114"/>
      <c r="H67" s="115"/>
      <c r="I67" s="103"/>
    </row>
    <row r="68" spans="1:9" s="2" customFormat="1" ht="13.5" customHeight="1" x14ac:dyDescent="0.2">
      <c r="A68" s="114" t="s">
        <v>105</v>
      </c>
      <c r="B68" s="114"/>
      <c r="C68" s="114"/>
      <c r="D68" s="114"/>
      <c r="E68" s="114"/>
      <c r="F68" s="114"/>
      <c r="G68" s="114"/>
      <c r="H68" s="115"/>
      <c r="I68" s="103"/>
    </row>
    <row r="69" spans="1:9" s="2" customFormat="1" ht="13.5" customHeight="1" x14ac:dyDescent="0.25">
      <c r="A69" s="49" t="s">
        <v>257</v>
      </c>
      <c r="B69" s="28"/>
      <c r="C69" s="28"/>
      <c r="D69" s="28"/>
      <c r="E69" s="28"/>
      <c r="F69" s="28"/>
      <c r="G69" s="24"/>
      <c r="H69" s="61"/>
      <c r="I69" s="102"/>
    </row>
    <row r="70" spans="1:9" s="2" customFormat="1" ht="165" x14ac:dyDescent="0.25">
      <c r="A70" s="54" t="s">
        <v>109</v>
      </c>
      <c r="B70" s="27" t="s">
        <v>111</v>
      </c>
      <c r="C70" s="36" t="s">
        <v>112</v>
      </c>
      <c r="D70" s="36" t="s">
        <v>112</v>
      </c>
      <c r="E70" s="33" t="s">
        <v>352</v>
      </c>
      <c r="F70" s="27" t="s">
        <v>113</v>
      </c>
      <c r="G70" s="27">
        <v>100</v>
      </c>
      <c r="H70" s="61">
        <v>3.99</v>
      </c>
      <c r="I70" s="102">
        <f>G70*H70</f>
        <v>399</v>
      </c>
    </row>
    <row r="71" spans="1:9" s="2" customFormat="1" ht="13.5" customHeight="1" x14ac:dyDescent="0.2">
      <c r="A71" s="114" t="s">
        <v>41</v>
      </c>
      <c r="B71" s="114"/>
      <c r="C71" s="114"/>
      <c r="D71" s="114"/>
      <c r="E71" s="114"/>
      <c r="F71" s="114"/>
      <c r="G71" s="114"/>
      <c r="H71" s="115"/>
      <c r="I71" s="103">
        <f>I72-I70</f>
        <v>83.789999999999964</v>
      </c>
    </row>
    <row r="72" spans="1:9" s="2" customFormat="1" ht="13.5" customHeight="1" x14ac:dyDescent="0.2">
      <c r="A72" s="114" t="s">
        <v>110</v>
      </c>
      <c r="B72" s="114"/>
      <c r="C72" s="114"/>
      <c r="D72" s="114"/>
      <c r="E72" s="114"/>
      <c r="F72" s="114"/>
      <c r="G72" s="114"/>
      <c r="H72" s="115"/>
      <c r="I72" s="103">
        <f>I70*1.21</f>
        <v>482.78999999999996</v>
      </c>
    </row>
    <row r="73" spans="1:9" s="2" customFormat="1" ht="13.5" customHeight="1" x14ac:dyDescent="0.25">
      <c r="A73" s="55" t="s">
        <v>258</v>
      </c>
      <c r="B73" s="28"/>
      <c r="C73" s="28"/>
      <c r="D73" s="28"/>
      <c r="E73" s="28"/>
      <c r="F73" s="28"/>
      <c r="G73" s="24"/>
      <c r="H73" s="61"/>
      <c r="I73" s="102"/>
    </row>
    <row r="74" spans="1:9" s="2" customFormat="1" ht="75" x14ac:dyDescent="0.25">
      <c r="A74" s="70" t="s">
        <v>259</v>
      </c>
      <c r="B74" s="31" t="s">
        <v>115</v>
      </c>
      <c r="C74" s="30" t="s">
        <v>233</v>
      </c>
      <c r="D74" s="27" t="s">
        <v>356</v>
      </c>
      <c r="E74" s="33" t="s">
        <v>355</v>
      </c>
      <c r="F74" s="27" t="s">
        <v>113</v>
      </c>
      <c r="G74" s="27">
        <v>200</v>
      </c>
      <c r="H74" s="61">
        <v>8.9</v>
      </c>
      <c r="I74" s="102">
        <f>G74*H74</f>
        <v>1780</v>
      </c>
    </row>
    <row r="75" spans="1:9" s="2" customFormat="1" ht="105" x14ac:dyDescent="0.25">
      <c r="A75" s="26" t="s">
        <v>260</v>
      </c>
      <c r="B75" s="27" t="s">
        <v>115</v>
      </c>
      <c r="C75" s="30" t="s">
        <v>261</v>
      </c>
      <c r="D75" s="27" t="s">
        <v>354</v>
      </c>
      <c r="E75" s="33" t="s">
        <v>353</v>
      </c>
      <c r="F75" s="27" t="s">
        <v>113</v>
      </c>
      <c r="G75" s="27">
        <v>20</v>
      </c>
      <c r="H75" s="61">
        <v>3.59</v>
      </c>
      <c r="I75" s="102">
        <f>G75*H75</f>
        <v>71.8</v>
      </c>
    </row>
    <row r="76" spans="1:9" s="2" customFormat="1" ht="13.5" customHeight="1" x14ac:dyDescent="0.2">
      <c r="A76" s="114" t="s">
        <v>262</v>
      </c>
      <c r="B76" s="114"/>
      <c r="C76" s="114"/>
      <c r="D76" s="114"/>
      <c r="E76" s="114"/>
      <c r="F76" s="114"/>
      <c r="G76" s="114"/>
      <c r="H76" s="115"/>
      <c r="I76" s="103">
        <f>I74+I75</f>
        <v>1851.8</v>
      </c>
    </row>
    <row r="77" spans="1:9" s="2" customFormat="1" ht="13.5" customHeight="1" x14ac:dyDescent="0.2">
      <c r="A77" s="114" t="s">
        <v>41</v>
      </c>
      <c r="B77" s="114"/>
      <c r="C77" s="114"/>
      <c r="D77" s="114"/>
      <c r="E77" s="114"/>
      <c r="F77" s="114"/>
      <c r="G77" s="114"/>
      <c r="H77" s="115"/>
      <c r="I77" s="103">
        <f>I78-I76</f>
        <v>388.87799999999993</v>
      </c>
    </row>
    <row r="78" spans="1:9" s="2" customFormat="1" ht="13.5" customHeight="1" x14ac:dyDescent="0.2">
      <c r="A78" s="114" t="s">
        <v>114</v>
      </c>
      <c r="B78" s="114"/>
      <c r="C78" s="114"/>
      <c r="D78" s="114"/>
      <c r="E78" s="114"/>
      <c r="F78" s="114"/>
      <c r="G78" s="114"/>
      <c r="H78" s="115"/>
      <c r="I78" s="103">
        <f>I76*1.21</f>
        <v>2240.6779999999999</v>
      </c>
    </row>
    <row r="79" spans="1:9" s="2" customFormat="1" ht="13.5" customHeight="1" x14ac:dyDescent="0.25">
      <c r="A79" s="49" t="s">
        <v>263</v>
      </c>
      <c r="B79" s="28"/>
      <c r="C79" s="28"/>
      <c r="D79" s="28"/>
      <c r="E79" s="28"/>
      <c r="F79" s="28"/>
      <c r="G79" s="24"/>
      <c r="H79" s="61"/>
      <c r="I79" s="102"/>
    </row>
    <row r="80" spans="1:9" s="2" customFormat="1" ht="195" x14ac:dyDescent="0.25">
      <c r="A80" s="63" t="s">
        <v>264</v>
      </c>
      <c r="B80" s="27" t="s">
        <v>117</v>
      </c>
      <c r="C80" s="30" t="s">
        <v>118</v>
      </c>
      <c r="D80" s="27" t="s">
        <v>358</v>
      </c>
      <c r="E80" s="33" t="s">
        <v>357</v>
      </c>
      <c r="F80" s="27" t="s">
        <v>92</v>
      </c>
      <c r="G80" s="27">
        <v>10</v>
      </c>
      <c r="H80" s="61">
        <v>4.3</v>
      </c>
      <c r="I80" s="102">
        <f>G80*H80</f>
        <v>43</v>
      </c>
    </row>
    <row r="81" spans="1:9" s="2" customFormat="1" ht="195" x14ac:dyDescent="0.25">
      <c r="A81" s="64" t="s">
        <v>265</v>
      </c>
      <c r="B81" s="27" t="s">
        <v>119</v>
      </c>
      <c r="C81" s="30" t="s">
        <v>120</v>
      </c>
      <c r="D81" s="27" t="s">
        <v>360</v>
      </c>
      <c r="E81" s="33" t="s">
        <v>359</v>
      </c>
      <c r="F81" s="27" t="s">
        <v>92</v>
      </c>
      <c r="G81" s="31">
        <v>5000</v>
      </c>
      <c r="H81" s="61">
        <v>0.08</v>
      </c>
      <c r="I81" s="102">
        <f>G81*H81</f>
        <v>400</v>
      </c>
    </row>
    <row r="82" spans="1:9" s="2" customFormat="1" ht="13.5" customHeight="1" x14ac:dyDescent="0.2">
      <c r="A82" s="114" t="s">
        <v>266</v>
      </c>
      <c r="B82" s="114"/>
      <c r="C82" s="114"/>
      <c r="D82" s="114"/>
      <c r="E82" s="114"/>
      <c r="F82" s="114"/>
      <c r="G82" s="114"/>
      <c r="H82" s="115"/>
      <c r="I82" s="103">
        <f>I80+I81</f>
        <v>443</v>
      </c>
    </row>
    <row r="83" spans="1:9" s="2" customFormat="1" ht="13.5" customHeight="1" x14ac:dyDescent="0.2">
      <c r="A83" s="114" t="s">
        <v>41</v>
      </c>
      <c r="B83" s="114"/>
      <c r="C83" s="114"/>
      <c r="D83" s="114"/>
      <c r="E83" s="114"/>
      <c r="F83" s="114"/>
      <c r="G83" s="114"/>
      <c r="H83" s="115"/>
      <c r="I83" s="103">
        <f>I84-I82</f>
        <v>93.029999999999973</v>
      </c>
    </row>
    <row r="84" spans="1:9" s="2" customFormat="1" ht="13.5" customHeight="1" x14ac:dyDescent="0.2">
      <c r="A84" s="114" t="s">
        <v>116</v>
      </c>
      <c r="B84" s="114"/>
      <c r="C84" s="114"/>
      <c r="D84" s="114"/>
      <c r="E84" s="114"/>
      <c r="F84" s="114"/>
      <c r="G84" s="114"/>
      <c r="H84" s="115"/>
      <c r="I84" s="103">
        <f>I82*1.21</f>
        <v>536.03</v>
      </c>
    </row>
    <row r="85" spans="1:9" s="2" customFormat="1" ht="13.5" customHeight="1" x14ac:dyDescent="0.25">
      <c r="A85" s="49" t="s">
        <v>267</v>
      </c>
      <c r="B85" s="28"/>
      <c r="C85" s="28"/>
      <c r="D85" s="28"/>
      <c r="E85" s="28"/>
      <c r="F85" s="28"/>
      <c r="G85" s="24"/>
      <c r="H85" s="61"/>
      <c r="I85" s="102"/>
    </row>
    <row r="86" spans="1:9" s="2" customFormat="1" ht="195" x14ac:dyDescent="0.25">
      <c r="A86" s="32" t="s">
        <v>268</v>
      </c>
      <c r="B86" s="27" t="s">
        <v>122</v>
      </c>
      <c r="C86" s="30" t="s">
        <v>123</v>
      </c>
      <c r="D86" s="27" t="s">
        <v>362</v>
      </c>
      <c r="E86" s="33" t="s">
        <v>361</v>
      </c>
      <c r="F86" s="27" t="s">
        <v>92</v>
      </c>
      <c r="G86" s="31">
        <v>10</v>
      </c>
      <c r="H86" s="61">
        <v>5.6</v>
      </c>
      <c r="I86" s="102">
        <f>G86*H86</f>
        <v>56</v>
      </c>
    </row>
    <row r="87" spans="1:9" s="2" customFormat="1" ht="13.5" customHeight="1" x14ac:dyDescent="0.2">
      <c r="A87" s="114" t="s">
        <v>41</v>
      </c>
      <c r="B87" s="114"/>
      <c r="C87" s="114"/>
      <c r="D87" s="114"/>
      <c r="E87" s="114"/>
      <c r="F87" s="114"/>
      <c r="G87" s="114"/>
      <c r="H87" s="115"/>
      <c r="I87" s="103">
        <f>I8-I86</f>
        <v>-56</v>
      </c>
    </row>
    <row r="88" spans="1:9" s="2" customFormat="1" ht="13.5" customHeight="1" x14ac:dyDescent="0.2">
      <c r="A88" s="114" t="s">
        <v>121</v>
      </c>
      <c r="B88" s="114"/>
      <c r="C88" s="114"/>
      <c r="D88" s="114"/>
      <c r="E88" s="114"/>
      <c r="F88" s="114"/>
      <c r="G88" s="114"/>
      <c r="H88" s="115"/>
      <c r="I88" s="103">
        <f>I86*1.21</f>
        <v>67.759999999999991</v>
      </c>
    </row>
    <row r="89" spans="1:9" s="2" customFormat="1" ht="13.5" customHeight="1" x14ac:dyDescent="0.25">
      <c r="A89" s="49" t="s">
        <v>269</v>
      </c>
      <c r="B89" s="28"/>
      <c r="C89" s="28"/>
      <c r="D89" s="28"/>
      <c r="E89" s="28"/>
      <c r="F89" s="28"/>
      <c r="G89" s="24"/>
      <c r="H89" s="61"/>
      <c r="I89" s="102"/>
    </row>
    <row r="90" spans="1:9" s="2" customFormat="1" ht="270" customHeight="1" x14ac:dyDescent="0.25">
      <c r="A90" s="40" t="s">
        <v>270</v>
      </c>
      <c r="B90" s="76" t="s">
        <v>234</v>
      </c>
      <c r="C90" s="77" t="s">
        <v>235</v>
      </c>
      <c r="D90" s="76" t="s">
        <v>366</v>
      </c>
      <c r="E90" s="78" t="s">
        <v>365</v>
      </c>
      <c r="F90" s="76" t="s">
        <v>108</v>
      </c>
      <c r="G90" s="56">
        <v>60</v>
      </c>
      <c r="H90" s="61">
        <v>165.28</v>
      </c>
      <c r="I90" s="102">
        <f>G90*H90</f>
        <v>9916.7999999999993</v>
      </c>
    </row>
    <row r="91" spans="1:9" s="2" customFormat="1" ht="408.6" customHeight="1" x14ac:dyDescent="0.25">
      <c r="A91" s="40" t="s">
        <v>271</v>
      </c>
      <c r="B91" s="76" t="s">
        <v>234</v>
      </c>
      <c r="C91" s="77" t="s">
        <v>235</v>
      </c>
      <c r="D91" s="77" t="s">
        <v>363</v>
      </c>
      <c r="E91" s="78" t="s">
        <v>364</v>
      </c>
      <c r="F91" s="76" t="s">
        <v>92</v>
      </c>
      <c r="G91" s="56">
        <v>300</v>
      </c>
      <c r="H91" s="61">
        <v>37.19</v>
      </c>
      <c r="I91" s="102">
        <f>G91*H91</f>
        <v>11157</v>
      </c>
    </row>
    <row r="92" spans="1:9" s="2" customFormat="1" ht="13.5" customHeight="1" x14ac:dyDescent="0.2">
      <c r="A92" s="114" t="s">
        <v>272</v>
      </c>
      <c r="B92" s="114"/>
      <c r="C92" s="114"/>
      <c r="D92" s="114"/>
      <c r="E92" s="114"/>
      <c r="F92" s="114"/>
      <c r="G92" s="114"/>
      <c r="H92" s="115"/>
      <c r="I92" s="103">
        <f>I91+I90</f>
        <v>21073.8</v>
      </c>
    </row>
    <row r="93" spans="1:9" s="2" customFormat="1" ht="13.5" customHeight="1" x14ac:dyDescent="0.2">
      <c r="A93" s="114" t="s">
        <v>41</v>
      </c>
      <c r="B93" s="114"/>
      <c r="C93" s="114"/>
      <c r="D93" s="114"/>
      <c r="E93" s="114"/>
      <c r="F93" s="114"/>
      <c r="G93" s="114"/>
      <c r="H93" s="115"/>
      <c r="I93" s="103">
        <f>I94-I92</f>
        <v>4425.4979999999996</v>
      </c>
    </row>
    <row r="94" spans="1:9" s="2" customFormat="1" ht="13.5" customHeight="1" x14ac:dyDescent="0.2">
      <c r="A94" s="114" t="s">
        <v>124</v>
      </c>
      <c r="B94" s="114"/>
      <c r="C94" s="114"/>
      <c r="D94" s="114"/>
      <c r="E94" s="114"/>
      <c r="F94" s="114"/>
      <c r="G94" s="114"/>
      <c r="H94" s="115"/>
      <c r="I94" s="103">
        <f>I92*1.21</f>
        <v>25499.297999999999</v>
      </c>
    </row>
    <row r="95" spans="1:9" s="2" customFormat="1" ht="13.5" customHeight="1" x14ac:dyDescent="0.25">
      <c r="A95" s="49" t="s">
        <v>273</v>
      </c>
      <c r="B95" s="28"/>
      <c r="C95" s="28"/>
      <c r="D95" s="28"/>
      <c r="E95" s="28"/>
      <c r="F95" s="28"/>
      <c r="G95" s="24"/>
      <c r="H95" s="61"/>
      <c r="I95" s="102"/>
    </row>
    <row r="96" spans="1:9" s="2" customFormat="1" ht="409.15" customHeight="1" x14ac:dyDescent="0.25">
      <c r="A96" s="90" t="s">
        <v>125</v>
      </c>
      <c r="B96" s="81" t="s">
        <v>236</v>
      </c>
      <c r="C96" s="75" t="s">
        <v>275</v>
      </c>
      <c r="D96" s="27" t="s">
        <v>367</v>
      </c>
      <c r="E96" s="33" t="s">
        <v>368</v>
      </c>
      <c r="F96" s="27" t="s">
        <v>113</v>
      </c>
      <c r="G96" s="31">
        <v>100</v>
      </c>
      <c r="H96" s="61">
        <v>21.16</v>
      </c>
      <c r="I96" s="102">
        <f>G96*H96</f>
        <v>2116</v>
      </c>
    </row>
    <row r="97" spans="1:9" s="2" customFormat="1" ht="13.5" customHeight="1" x14ac:dyDescent="0.2">
      <c r="A97" s="114" t="s">
        <v>274</v>
      </c>
      <c r="B97" s="114"/>
      <c r="C97" s="114"/>
      <c r="D97" s="114"/>
      <c r="E97" s="114"/>
      <c r="F97" s="114"/>
      <c r="G97" s="114"/>
      <c r="H97" s="115"/>
      <c r="I97" s="102">
        <f>I96</f>
        <v>2116</v>
      </c>
    </row>
    <row r="98" spans="1:9" s="2" customFormat="1" ht="13.5" customHeight="1" x14ac:dyDescent="0.2">
      <c r="A98" s="114" t="s">
        <v>41</v>
      </c>
      <c r="B98" s="114"/>
      <c r="C98" s="114"/>
      <c r="D98" s="114"/>
      <c r="E98" s="114"/>
      <c r="F98" s="114"/>
      <c r="G98" s="114"/>
      <c r="H98" s="115"/>
      <c r="I98" s="103">
        <f>I99-I97</f>
        <v>444.36000000000013</v>
      </c>
    </row>
    <row r="99" spans="1:9" s="2" customFormat="1" ht="13.5" customHeight="1" x14ac:dyDescent="0.2">
      <c r="A99" s="114" t="s">
        <v>126</v>
      </c>
      <c r="B99" s="114"/>
      <c r="C99" s="114"/>
      <c r="D99" s="114"/>
      <c r="E99" s="114"/>
      <c r="F99" s="114"/>
      <c r="G99" s="114"/>
      <c r="H99" s="115"/>
      <c r="I99" s="103">
        <f>I97*1.21</f>
        <v>2560.36</v>
      </c>
    </row>
    <row r="100" spans="1:9" s="2" customFormat="1" ht="13.5" customHeight="1" x14ac:dyDescent="0.25">
      <c r="A100" s="49" t="s">
        <v>276</v>
      </c>
      <c r="B100" s="28"/>
      <c r="C100" s="28"/>
      <c r="D100" s="28"/>
      <c r="E100" s="28"/>
      <c r="F100" s="28"/>
      <c r="G100" s="24"/>
      <c r="H100" s="61"/>
      <c r="I100" s="102"/>
    </row>
    <row r="101" spans="1:9" s="2" customFormat="1" ht="180" x14ac:dyDescent="0.25">
      <c r="A101" s="42" t="s">
        <v>277</v>
      </c>
      <c r="B101" s="24" t="s">
        <v>128</v>
      </c>
      <c r="C101" s="28" t="s">
        <v>129</v>
      </c>
      <c r="D101" s="24" t="s">
        <v>369</v>
      </c>
      <c r="E101" s="24" t="s">
        <v>371</v>
      </c>
      <c r="F101" s="24" t="s">
        <v>108</v>
      </c>
      <c r="G101" s="25">
        <v>50</v>
      </c>
      <c r="H101" s="61">
        <v>140.1</v>
      </c>
      <c r="I101" s="102">
        <f>G101*H101</f>
        <v>7005</v>
      </c>
    </row>
    <row r="102" spans="1:9" s="2" customFormat="1" ht="150" x14ac:dyDescent="0.25">
      <c r="A102" s="26" t="s">
        <v>278</v>
      </c>
      <c r="B102" s="27" t="s">
        <v>128</v>
      </c>
      <c r="C102" s="30" t="s">
        <v>130</v>
      </c>
      <c r="D102" s="34" t="s">
        <v>370</v>
      </c>
      <c r="E102" s="33" t="s">
        <v>372</v>
      </c>
      <c r="F102" s="34" t="s">
        <v>92</v>
      </c>
      <c r="G102" s="27">
        <v>500</v>
      </c>
      <c r="H102" s="61">
        <v>24</v>
      </c>
      <c r="I102" s="102">
        <f>G102*H102</f>
        <v>12000</v>
      </c>
    </row>
    <row r="103" spans="1:9" s="2" customFormat="1" ht="13.5" customHeight="1" x14ac:dyDescent="0.2">
      <c r="A103" s="114" t="s">
        <v>279</v>
      </c>
      <c r="B103" s="114"/>
      <c r="C103" s="114"/>
      <c r="D103" s="114"/>
      <c r="E103" s="114"/>
      <c r="F103" s="114"/>
      <c r="G103" s="114"/>
      <c r="H103" s="115"/>
      <c r="I103" s="103">
        <f>I101+I102</f>
        <v>19005</v>
      </c>
    </row>
    <row r="104" spans="1:9" s="2" customFormat="1" ht="13.5" customHeight="1" x14ac:dyDescent="0.2">
      <c r="A104" s="114" t="s">
        <v>41</v>
      </c>
      <c r="B104" s="114"/>
      <c r="C104" s="114"/>
      <c r="D104" s="114"/>
      <c r="E104" s="114"/>
      <c r="F104" s="114"/>
      <c r="G104" s="114"/>
      <c r="H104" s="115"/>
      <c r="I104" s="103">
        <f>I105-I103</f>
        <v>3991.0499999999993</v>
      </c>
    </row>
    <row r="105" spans="1:9" s="2" customFormat="1" ht="13.5" customHeight="1" x14ac:dyDescent="0.2">
      <c r="A105" s="114" t="s">
        <v>127</v>
      </c>
      <c r="B105" s="114"/>
      <c r="C105" s="114"/>
      <c r="D105" s="114"/>
      <c r="E105" s="114"/>
      <c r="F105" s="114"/>
      <c r="G105" s="114"/>
      <c r="H105" s="115"/>
      <c r="I105" s="103">
        <f>I103*1.21</f>
        <v>22996.05</v>
      </c>
    </row>
    <row r="106" spans="1:9" s="2" customFormat="1" ht="13.5" customHeight="1" x14ac:dyDescent="0.25">
      <c r="A106" s="49" t="s">
        <v>280</v>
      </c>
      <c r="B106" s="28"/>
      <c r="C106" s="28"/>
      <c r="D106" s="28"/>
      <c r="E106" s="28"/>
      <c r="F106" s="28"/>
      <c r="G106" s="24"/>
      <c r="H106" s="61"/>
      <c r="I106" s="102"/>
    </row>
    <row r="107" spans="1:9" s="2" customFormat="1" ht="189.75" customHeight="1" x14ac:dyDescent="0.25">
      <c r="A107" s="42" t="s">
        <v>131</v>
      </c>
      <c r="B107" s="24" t="s">
        <v>133</v>
      </c>
      <c r="C107" s="28" t="s">
        <v>281</v>
      </c>
      <c r="D107" s="27" t="s">
        <v>374</v>
      </c>
      <c r="E107" s="33" t="s">
        <v>373</v>
      </c>
      <c r="F107" s="31" t="s">
        <v>92</v>
      </c>
      <c r="G107" s="27">
        <v>150</v>
      </c>
      <c r="H107" s="61">
        <v>43.4</v>
      </c>
      <c r="I107" s="102">
        <f>G107*H107</f>
        <v>6510</v>
      </c>
    </row>
    <row r="108" spans="1:9" s="2" customFormat="1" ht="13.5" customHeight="1" x14ac:dyDescent="0.2">
      <c r="A108" s="114" t="s">
        <v>41</v>
      </c>
      <c r="B108" s="114"/>
      <c r="C108" s="114"/>
      <c r="D108" s="114"/>
      <c r="E108" s="114"/>
      <c r="F108" s="114"/>
      <c r="G108" s="114"/>
      <c r="H108" s="115"/>
      <c r="I108" s="103">
        <f>I109-I107</f>
        <v>1367.0999999999995</v>
      </c>
    </row>
    <row r="109" spans="1:9" s="2" customFormat="1" ht="13.5" customHeight="1" x14ac:dyDescent="0.2">
      <c r="A109" s="114" t="s">
        <v>132</v>
      </c>
      <c r="B109" s="114"/>
      <c r="C109" s="114"/>
      <c r="D109" s="114"/>
      <c r="E109" s="114"/>
      <c r="F109" s="114"/>
      <c r="G109" s="114"/>
      <c r="H109" s="115"/>
      <c r="I109" s="103">
        <f>I107*1.21</f>
        <v>7877.0999999999995</v>
      </c>
    </row>
    <row r="110" spans="1:9" s="2" customFormat="1" ht="13.5" customHeight="1" x14ac:dyDescent="0.25">
      <c r="A110" s="49" t="s">
        <v>282</v>
      </c>
      <c r="B110" s="28"/>
      <c r="C110" s="28"/>
      <c r="D110" s="28"/>
      <c r="E110" s="28"/>
      <c r="F110" s="28"/>
      <c r="G110" s="24"/>
      <c r="H110" s="61"/>
      <c r="I110" s="102"/>
    </row>
    <row r="111" spans="1:9" s="2" customFormat="1" ht="150" x14ac:dyDescent="0.25">
      <c r="A111" s="32" t="s">
        <v>283</v>
      </c>
      <c r="B111" s="27" t="s">
        <v>135</v>
      </c>
      <c r="C111" s="30" t="s">
        <v>136</v>
      </c>
      <c r="D111" s="27" t="s">
        <v>376</v>
      </c>
      <c r="E111" s="33" t="s">
        <v>375</v>
      </c>
      <c r="F111" s="27" t="s">
        <v>92</v>
      </c>
      <c r="G111" s="31">
        <v>40</v>
      </c>
      <c r="H111" s="61">
        <v>11</v>
      </c>
      <c r="I111" s="102">
        <f>G111*H111</f>
        <v>440</v>
      </c>
    </row>
    <row r="112" spans="1:9" s="2" customFormat="1" ht="13.5" customHeight="1" x14ac:dyDescent="0.2">
      <c r="A112" s="114" t="s">
        <v>41</v>
      </c>
      <c r="B112" s="114"/>
      <c r="C112" s="114"/>
      <c r="D112" s="114"/>
      <c r="E112" s="114"/>
      <c r="F112" s="114"/>
      <c r="G112" s="114"/>
      <c r="H112" s="115"/>
      <c r="I112" s="103">
        <f>I113-I111</f>
        <v>92.399999999999977</v>
      </c>
    </row>
    <row r="113" spans="1:9" s="2" customFormat="1" ht="13.5" customHeight="1" x14ac:dyDescent="0.2">
      <c r="A113" s="114" t="s">
        <v>134</v>
      </c>
      <c r="B113" s="114"/>
      <c r="C113" s="114"/>
      <c r="D113" s="114"/>
      <c r="E113" s="114"/>
      <c r="F113" s="114"/>
      <c r="G113" s="114"/>
      <c r="H113" s="115"/>
      <c r="I113" s="103">
        <f>I111*1.21</f>
        <v>532.4</v>
      </c>
    </row>
    <row r="114" spans="1:9" s="2" customFormat="1" ht="13.5" customHeight="1" x14ac:dyDescent="0.25">
      <c r="A114" s="49" t="s">
        <v>284</v>
      </c>
      <c r="B114" s="28"/>
      <c r="C114" s="28"/>
      <c r="D114" s="28"/>
      <c r="E114" s="28"/>
      <c r="F114" s="28"/>
      <c r="G114" s="24"/>
      <c r="H114" s="61"/>
      <c r="I114" s="102"/>
    </row>
    <row r="115" spans="1:9" s="2" customFormat="1" ht="99.75" customHeight="1" x14ac:dyDescent="0.25">
      <c r="A115" s="32" t="s">
        <v>285</v>
      </c>
      <c r="B115" s="27" t="s">
        <v>138</v>
      </c>
      <c r="C115" s="30" t="s">
        <v>139</v>
      </c>
      <c r="D115" s="27" t="s">
        <v>377</v>
      </c>
      <c r="E115" s="33" t="s">
        <v>378</v>
      </c>
      <c r="F115" s="27" t="s">
        <v>113</v>
      </c>
      <c r="G115" s="27">
        <v>80</v>
      </c>
      <c r="H115" s="61">
        <v>10.65</v>
      </c>
      <c r="I115" s="102">
        <f>G115*H115</f>
        <v>852</v>
      </c>
    </row>
    <row r="116" spans="1:9" s="2" customFormat="1" ht="13.5" customHeight="1" x14ac:dyDescent="0.2">
      <c r="A116" s="114" t="s">
        <v>41</v>
      </c>
      <c r="B116" s="114"/>
      <c r="C116" s="114"/>
      <c r="D116" s="114"/>
      <c r="E116" s="114"/>
      <c r="F116" s="114"/>
      <c r="G116" s="114"/>
      <c r="H116" s="115"/>
      <c r="I116" s="103">
        <f>I117-I115</f>
        <v>42.600000000000023</v>
      </c>
    </row>
    <row r="117" spans="1:9" s="2" customFormat="1" ht="13.5" customHeight="1" x14ac:dyDescent="0.2">
      <c r="A117" s="114" t="s">
        <v>137</v>
      </c>
      <c r="B117" s="114"/>
      <c r="C117" s="114"/>
      <c r="D117" s="114"/>
      <c r="E117" s="114"/>
      <c r="F117" s="114"/>
      <c r="G117" s="114"/>
      <c r="H117" s="115"/>
      <c r="I117" s="103">
        <f>I115*1.05</f>
        <v>894.6</v>
      </c>
    </row>
    <row r="118" spans="1:9" s="2" customFormat="1" ht="13.5" customHeight="1" x14ac:dyDescent="0.25">
      <c r="A118" s="49" t="s">
        <v>286</v>
      </c>
      <c r="B118" s="28"/>
      <c r="C118" s="28"/>
      <c r="D118" s="28"/>
      <c r="E118" s="28"/>
      <c r="F118" s="28"/>
      <c r="G118" s="24"/>
      <c r="H118" s="61"/>
      <c r="I118" s="102"/>
    </row>
    <row r="119" spans="1:9" s="2" customFormat="1" ht="99" customHeight="1" x14ac:dyDescent="0.25">
      <c r="A119" s="32" t="s">
        <v>287</v>
      </c>
      <c r="B119" s="27" t="s">
        <v>141</v>
      </c>
      <c r="C119" s="30" t="s">
        <v>142</v>
      </c>
      <c r="D119" s="27" t="s">
        <v>396</v>
      </c>
      <c r="E119" s="33" t="s">
        <v>395</v>
      </c>
      <c r="F119" s="27" t="s">
        <v>60</v>
      </c>
      <c r="G119" s="31">
        <v>100</v>
      </c>
      <c r="H119" s="61">
        <v>0.89</v>
      </c>
      <c r="I119" s="102">
        <f>G119*H119</f>
        <v>89</v>
      </c>
    </row>
    <row r="120" spans="1:9" s="2" customFormat="1" ht="13.5" customHeight="1" x14ac:dyDescent="0.2">
      <c r="A120" s="114" t="s">
        <v>41</v>
      </c>
      <c r="B120" s="114"/>
      <c r="C120" s="114"/>
      <c r="D120" s="114"/>
      <c r="E120" s="114"/>
      <c r="F120" s="114"/>
      <c r="G120" s="114"/>
      <c r="H120" s="115"/>
      <c r="I120" s="103">
        <f>I121-I119</f>
        <v>18.689999999999998</v>
      </c>
    </row>
    <row r="121" spans="1:9" s="2" customFormat="1" ht="13.5" customHeight="1" x14ac:dyDescent="0.2">
      <c r="A121" s="114" t="s">
        <v>140</v>
      </c>
      <c r="B121" s="114"/>
      <c r="C121" s="114"/>
      <c r="D121" s="114"/>
      <c r="E121" s="114"/>
      <c r="F121" s="114"/>
      <c r="G121" s="114"/>
      <c r="H121" s="115"/>
      <c r="I121" s="103">
        <f>I119*1.21</f>
        <v>107.69</v>
      </c>
    </row>
    <row r="122" spans="1:9" s="2" customFormat="1" ht="13.5" customHeight="1" x14ac:dyDescent="0.25">
      <c r="A122" s="49" t="s">
        <v>288</v>
      </c>
      <c r="B122" s="28"/>
      <c r="C122" s="28"/>
      <c r="D122" s="28"/>
      <c r="E122" s="28"/>
      <c r="F122" s="28"/>
      <c r="G122" s="24"/>
      <c r="H122" s="61"/>
      <c r="I122" s="102"/>
    </row>
    <row r="123" spans="1:9" s="2" customFormat="1" ht="135" x14ac:dyDescent="0.25">
      <c r="A123" s="32" t="s">
        <v>143</v>
      </c>
      <c r="B123" s="27" t="s">
        <v>145</v>
      </c>
      <c r="C123" s="38" t="s">
        <v>237</v>
      </c>
      <c r="D123" s="27" t="s">
        <v>397</v>
      </c>
      <c r="E123" s="33" t="s">
        <v>398</v>
      </c>
      <c r="F123" s="27" t="s">
        <v>146</v>
      </c>
      <c r="G123" s="27">
        <v>120</v>
      </c>
      <c r="H123" s="61">
        <v>11.8</v>
      </c>
      <c r="I123" s="102">
        <f>G123*H123</f>
        <v>1416</v>
      </c>
    </row>
    <row r="124" spans="1:9" s="2" customFormat="1" ht="13.5" customHeight="1" x14ac:dyDescent="0.2">
      <c r="A124" s="114" t="s">
        <v>289</v>
      </c>
      <c r="B124" s="114"/>
      <c r="C124" s="114"/>
      <c r="D124" s="114"/>
      <c r="E124" s="114"/>
      <c r="F124" s="114"/>
      <c r="G124" s="114"/>
      <c r="H124" s="115"/>
      <c r="I124" s="103">
        <f>I123</f>
        <v>1416</v>
      </c>
    </row>
    <row r="125" spans="1:9" s="2" customFormat="1" ht="13.5" customHeight="1" x14ac:dyDescent="0.2">
      <c r="A125" s="114" t="s">
        <v>41</v>
      </c>
      <c r="B125" s="114"/>
      <c r="C125" s="114"/>
      <c r="D125" s="114"/>
      <c r="E125" s="114"/>
      <c r="F125" s="114"/>
      <c r="G125" s="114"/>
      <c r="H125" s="115"/>
      <c r="I125" s="103">
        <f>I126-I124</f>
        <v>297.3599999999999</v>
      </c>
    </row>
    <row r="126" spans="1:9" s="2" customFormat="1" ht="13.5" customHeight="1" x14ac:dyDescent="0.2">
      <c r="A126" s="114" t="s">
        <v>144</v>
      </c>
      <c r="B126" s="114"/>
      <c r="C126" s="114"/>
      <c r="D126" s="114"/>
      <c r="E126" s="114"/>
      <c r="F126" s="114"/>
      <c r="G126" s="114"/>
      <c r="H126" s="115"/>
      <c r="I126" s="103">
        <f>I124*1.21</f>
        <v>1713.36</v>
      </c>
    </row>
    <row r="127" spans="1:9" s="2" customFormat="1" ht="13.5" customHeight="1" x14ac:dyDescent="0.25">
      <c r="A127" s="49" t="s">
        <v>339</v>
      </c>
      <c r="B127" s="28"/>
      <c r="C127" s="28"/>
      <c r="D127" s="28"/>
      <c r="E127" s="28"/>
      <c r="F127" s="28"/>
      <c r="G127" s="24"/>
      <c r="H127" s="61"/>
      <c r="I127" s="102"/>
    </row>
    <row r="128" spans="1:9" s="2" customFormat="1" ht="75" x14ac:dyDescent="0.25">
      <c r="A128" s="32">
        <v>35</v>
      </c>
      <c r="B128" s="27" t="s">
        <v>148</v>
      </c>
      <c r="C128" s="30" t="s">
        <v>290</v>
      </c>
      <c r="D128" s="34" t="s">
        <v>399</v>
      </c>
      <c r="E128" s="34" t="s">
        <v>399</v>
      </c>
      <c r="F128" s="34" t="s">
        <v>42</v>
      </c>
      <c r="G128" s="34">
        <v>100</v>
      </c>
      <c r="H128" s="61">
        <v>3.65</v>
      </c>
      <c r="I128" s="102">
        <f>G128*H128</f>
        <v>365</v>
      </c>
    </row>
    <row r="129" spans="1:9" s="2" customFormat="1" ht="13.5" customHeight="1" x14ac:dyDescent="0.2">
      <c r="A129" s="114" t="s">
        <v>41</v>
      </c>
      <c r="B129" s="114"/>
      <c r="C129" s="114"/>
      <c r="D129" s="114"/>
      <c r="E129" s="114"/>
      <c r="F129" s="114"/>
      <c r="G129" s="114"/>
      <c r="H129" s="115"/>
      <c r="I129" s="103">
        <f>I130-I128</f>
        <v>76.649999999999977</v>
      </c>
    </row>
    <row r="130" spans="1:9" s="2" customFormat="1" ht="13.5" customHeight="1" x14ac:dyDescent="0.2">
      <c r="A130" s="114" t="s">
        <v>147</v>
      </c>
      <c r="B130" s="114"/>
      <c r="C130" s="114"/>
      <c r="D130" s="114"/>
      <c r="E130" s="114"/>
      <c r="F130" s="114"/>
      <c r="G130" s="114"/>
      <c r="H130" s="115"/>
      <c r="I130" s="103">
        <f>I128*1.21</f>
        <v>441.65</v>
      </c>
    </row>
    <row r="131" spans="1:9" s="2" customFormat="1" ht="13.5" customHeight="1" x14ac:dyDescent="0.25">
      <c r="A131" s="49" t="s">
        <v>291</v>
      </c>
      <c r="B131" s="28"/>
      <c r="C131" s="28"/>
      <c r="D131" s="28"/>
      <c r="E131" s="28"/>
      <c r="F131" s="28"/>
      <c r="G131" s="24"/>
      <c r="H131" s="61"/>
      <c r="I131" s="102"/>
    </row>
    <row r="132" spans="1:9" s="2" customFormat="1" ht="120" x14ac:dyDescent="0.25">
      <c r="A132" s="32" t="s">
        <v>292</v>
      </c>
      <c r="B132" s="27" t="s">
        <v>150</v>
      </c>
      <c r="C132" s="30" t="s">
        <v>151</v>
      </c>
      <c r="D132" s="27" t="s">
        <v>400</v>
      </c>
      <c r="E132" s="33" t="s">
        <v>402</v>
      </c>
      <c r="F132" s="27" t="s">
        <v>92</v>
      </c>
      <c r="G132" s="27">
        <v>2000</v>
      </c>
      <c r="H132" s="61">
        <v>0.16</v>
      </c>
      <c r="I132" s="102">
        <f>G132*H132</f>
        <v>320</v>
      </c>
    </row>
    <row r="133" spans="1:9" s="2" customFormat="1" ht="120" x14ac:dyDescent="0.25">
      <c r="A133" s="32" t="s">
        <v>293</v>
      </c>
      <c r="B133" s="27" t="s">
        <v>152</v>
      </c>
      <c r="C133" s="30" t="s">
        <v>153</v>
      </c>
      <c r="D133" s="27" t="s">
        <v>401</v>
      </c>
      <c r="E133" s="33" t="s">
        <v>403</v>
      </c>
      <c r="F133" s="27" t="s">
        <v>92</v>
      </c>
      <c r="G133" s="27">
        <v>500</v>
      </c>
      <c r="H133" s="61">
        <v>0.16</v>
      </c>
      <c r="I133" s="102">
        <f>G133*H133</f>
        <v>80</v>
      </c>
    </row>
    <row r="134" spans="1:9" s="2" customFormat="1" ht="13.5" customHeight="1" x14ac:dyDescent="0.2">
      <c r="A134" s="114" t="s">
        <v>294</v>
      </c>
      <c r="B134" s="114"/>
      <c r="C134" s="114"/>
      <c r="D134" s="114"/>
      <c r="E134" s="114"/>
      <c r="F134" s="114"/>
      <c r="G134" s="114"/>
      <c r="H134" s="115"/>
      <c r="I134" s="103">
        <f>I132+I133</f>
        <v>400</v>
      </c>
    </row>
    <row r="135" spans="1:9" s="2" customFormat="1" ht="13.5" customHeight="1" x14ac:dyDescent="0.2">
      <c r="A135" s="114" t="s">
        <v>41</v>
      </c>
      <c r="B135" s="114"/>
      <c r="C135" s="114"/>
      <c r="D135" s="114"/>
      <c r="E135" s="114"/>
      <c r="F135" s="114"/>
      <c r="G135" s="114"/>
      <c r="H135" s="115"/>
      <c r="I135" s="103">
        <f>I136-I134</f>
        <v>84</v>
      </c>
    </row>
    <row r="136" spans="1:9" s="2" customFormat="1" ht="13.5" customHeight="1" x14ac:dyDescent="0.2">
      <c r="A136" s="114" t="s">
        <v>346</v>
      </c>
      <c r="B136" s="114"/>
      <c r="C136" s="114"/>
      <c r="D136" s="114"/>
      <c r="E136" s="114"/>
      <c r="F136" s="114"/>
      <c r="G136" s="114"/>
      <c r="H136" s="115"/>
      <c r="I136" s="103">
        <f>I134*1.21</f>
        <v>484</v>
      </c>
    </row>
    <row r="137" spans="1:9" s="2" customFormat="1" ht="13.5" customHeight="1" x14ac:dyDescent="0.25">
      <c r="A137" s="49" t="s">
        <v>295</v>
      </c>
      <c r="B137" s="28"/>
      <c r="C137" s="28"/>
      <c r="D137" s="28"/>
      <c r="E137" s="28"/>
      <c r="F137" s="28"/>
      <c r="G137" s="24"/>
      <c r="H137" s="61"/>
      <c r="I137" s="102"/>
    </row>
    <row r="138" spans="1:9" s="2" customFormat="1" ht="135" x14ac:dyDescent="0.25">
      <c r="A138" s="32" t="s">
        <v>296</v>
      </c>
      <c r="B138" s="27" t="s">
        <v>155</v>
      </c>
      <c r="C138" s="30" t="s">
        <v>156</v>
      </c>
      <c r="D138" s="27" t="s">
        <v>155</v>
      </c>
      <c r="E138" s="33" t="s">
        <v>405</v>
      </c>
      <c r="F138" s="27" t="s">
        <v>108</v>
      </c>
      <c r="G138" s="27">
        <v>80</v>
      </c>
      <c r="H138" s="61">
        <v>2.4900000000000002</v>
      </c>
      <c r="I138" s="102">
        <f>G138*H138</f>
        <v>199.20000000000002</v>
      </c>
    </row>
    <row r="139" spans="1:9" s="2" customFormat="1" ht="135" x14ac:dyDescent="0.25">
      <c r="A139" s="32" t="s">
        <v>297</v>
      </c>
      <c r="B139" s="27" t="s">
        <v>155</v>
      </c>
      <c r="C139" s="30" t="s">
        <v>158</v>
      </c>
      <c r="D139" s="27" t="s">
        <v>155</v>
      </c>
      <c r="E139" s="33" t="s">
        <v>406</v>
      </c>
      <c r="F139" s="27" t="s">
        <v>159</v>
      </c>
      <c r="G139" s="27">
        <v>80</v>
      </c>
      <c r="H139" s="61">
        <v>1.82</v>
      </c>
      <c r="I139" s="102">
        <f>G139*H139</f>
        <v>145.6</v>
      </c>
    </row>
    <row r="140" spans="1:9" s="2" customFormat="1" ht="50.25" customHeight="1" x14ac:dyDescent="0.25">
      <c r="A140" s="32" t="s">
        <v>298</v>
      </c>
      <c r="B140" s="27" t="s">
        <v>160</v>
      </c>
      <c r="C140" s="30" t="s">
        <v>161</v>
      </c>
      <c r="D140" s="27" t="s">
        <v>160</v>
      </c>
      <c r="E140" s="33" t="s">
        <v>404</v>
      </c>
      <c r="F140" s="27" t="s">
        <v>162</v>
      </c>
      <c r="G140" s="27">
        <v>10</v>
      </c>
      <c r="H140" s="61">
        <v>3.89</v>
      </c>
      <c r="I140" s="102">
        <f>G140*H140</f>
        <v>38.9</v>
      </c>
    </row>
    <row r="141" spans="1:9" s="2" customFormat="1" ht="13.5" customHeight="1" x14ac:dyDescent="0.2">
      <c r="A141" s="114" t="s">
        <v>299</v>
      </c>
      <c r="B141" s="114"/>
      <c r="C141" s="114"/>
      <c r="D141" s="114"/>
      <c r="E141" s="114"/>
      <c r="F141" s="114"/>
      <c r="G141" s="114"/>
      <c r="H141" s="115"/>
      <c r="I141" s="103">
        <f>I138+I139+I140</f>
        <v>383.7</v>
      </c>
    </row>
    <row r="142" spans="1:9" s="2" customFormat="1" ht="13.5" customHeight="1" x14ac:dyDescent="0.2">
      <c r="A142" s="114" t="s">
        <v>41</v>
      </c>
      <c r="B142" s="114"/>
      <c r="C142" s="114"/>
      <c r="D142" s="114"/>
      <c r="E142" s="114"/>
      <c r="F142" s="114"/>
      <c r="G142" s="114"/>
      <c r="H142" s="115"/>
      <c r="I142" s="103">
        <f>I143-I141</f>
        <v>80.576999999999998</v>
      </c>
    </row>
    <row r="143" spans="1:9" s="2" customFormat="1" ht="13.5" customHeight="1" x14ac:dyDescent="0.2">
      <c r="A143" s="114" t="s">
        <v>149</v>
      </c>
      <c r="B143" s="114"/>
      <c r="C143" s="114"/>
      <c r="D143" s="114"/>
      <c r="E143" s="114"/>
      <c r="F143" s="114"/>
      <c r="G143" s="114"/>
      <c r="H143" s="115"/>
      <c r="I143" s="103">
        <f>I141*1.21</f>
        <v>464.27699999999999</v>
      </c>
    </row>
    <row r="144" spans="1:9" s="2" customFormat="1" ht="13.5" customHeight="1" x14ac:dyDescent="0.25">
      <c r="A144" s="49" t="s">
        <v>300</v>
      </c>
      <c r="B144" s="28"/>
      <c r="C144" s="28"/>
      <c r="D144" s="28"/>
      <c r="E144" s="28"/>
      <c r="F144" s="28"/>
      <c r="G144" s="24"/>
      <c r="H144" s="61"/>
      <c r="I144" s="102"/>
    </row>
    <row r="145" spans="1:9" s="2" customFormat="1" ht="124.5" customHeight="1" x14ac:dyDescent="0.25">
      <c r="A145" s="32" t="s">
        <v>154</v>
      </c>
      <c r="B145" s="27" t="s">
        <v>165</v>
      </c>
      <c r="C145" s="30" t="s">
        <v>166</v>
      </c>
      <c r="D145" s="34" t="s">
        <v>407</v>
      </c>
      <c r="E145" s="41" t="s">
        <v>408</v>
      </c>
      <c r="F145" s="34" t="s">
        <v>167</v>
      </c>
      <c r="G145" s="34">
        <v>150</v>
      </c>
      <c r="H145" s="61">
        <v>1.6</v>
      </c>
      <c r="I145" s="102">
        <f>G145*H145</f>
        <v>240</v>
      </c>
    </row>
    <row r="146" spans="1:9" s="2" customFormat="1" ht="165" x14ac:dyDescent="0.25">
      <c r="A146" s="37" t="s">
        <v>157</v>
      </c>
      <c r="B146" s="73" t="s">
        <v>238</v>
      </c>
      <c r="C146" s="74" t="s">
        <v>239</v>
      </c>
      <c r="D146" s="34" t="s">
        <v>409</v>
      </c>
      <c r="E146" s="41" t="s">
        <v>409</v>
      </c>
      <c r="F146" s="34" t="s">
        <v>60</v>
      </c>
      <c r="G146" s="34">
        <v>20</v>
      </c>
      <c r="H146" s="61">
        <v>2</v>
      </c>
      <c r="I146" s="102">
        <f>G146*H146</f>
        <v>40</v>
      </c>
    </row>
    <row r="147" spans="1:9" s="2" customFormat="1" ht="13.5" customHeight="1" x14ac:dyDescent="0.2">
      <c r="A147" s="114" t="s">
        <v>163</v>
      </c>
      <c r="B147" s="114"/>
      <c r="C147" s="114"/>
      <c r="D147" s="114"/>
      <c r="E147" s="114"/>
      <c r="F147" s="114"/>
      <c r="G147" s="114"/>
      <c r="H147" s="115"/>
      <c r="I147" s="103">
        <f>I145+I146</f>
        <v>280</v>
      </c>
    </row>
    <row r="148" spans="1:9" s="2" customFormat="1" ht="13.5" customHeight="1" x14ac:dyDescent="0.2">
      <c r="A148" s="114" t="s">
        <v>41</v>
      </c>
      <c r="B148" s="114"/>
      <c r="C148" s="114"/>
      <c r="D148" s="114"/>
      <c r="E148" s="114"/>
      <c r="F148" s="114"/>
      <c r="G148" s="114"/>
      <c r="H148" s="115"/>
      <c r="I148" s="103">
        <f>I149-I147</f>
        <v>58.800000000000011</v>
      </c>
    </row>
    <row r="149" spans="1:9" s="2" customFormat="1" ht="13.5" customHeight="1" x14ac:dyDescent="0.2">
      <c r="A149" s="114" t="s">
        <v>164</v>
      </c>
      <c r="B149" s="114"/>
      <c r="C149" s="114"/>
      <c r="D149" s="114"/>
      <c r="E149" s="114"/>
      <c r="F149" s="114"/>
      <c r="G149" s="114"/>
      <c r="H149" s="115"/>
      <c r="I149" s="103">
        <f>I147*1.21</f>
        <v>338.8</v>
      </c>
    </row>
    <row r="150" spans="1:9" s="2" customFormat="1" ht="13.5" customHeight="1" x14ac:dyDescent="0.25">
      <c r="A150" s="49" t="s">
        <v>301</v>
      </c>
      <c r="B150" s="28"/>
      <c r="C150" s="28"/>
      <c r="D150" s="28"/>
      <c r="E150" s="28"/>
      <c r="F150" s="28"/>
      <c r="G150" s="24"/>
      <c r="H150" s="61"/>
      <c r="I150" s="102"/>
    </row>
    <row r="151" spans="1:9" s="2" customFormat="1" ht="165" x14ac:dyDescent="0.25">
      <c r="A151" s="32" t="s">
        <v>302</v>
      </c>
      <c r="B151" s="27" t="s">
        <v>170</v>
      </c>
      <c r="C151" s="30" t="s">
        <v>171</v>
      </c>
      <c r="D151" s="27" t="s">
        <v>410</v>
      </c>
      <c r="E151" s="33" t="s">
        <v>411</v>
      </c>
      <c r="F151" s="27" t="s">
        <v>146</v>
      </c>
      <c r="G151" s="27">
        <v>100</v>
      </c>
      <c r="H151" s="61">
        <v>2.2200000000000002</v>
      </c>
      <c r="I151" s="102">
        <f>G151*H151</f>
        <v>222.00000000000003</v>
      </c>
    </row>
    <row r="152" spans="1:9" s="2" customFormat="1" ht="13.5" customHeight="1" x14ac:dyDescent="0.2">
      <c r="A152" s="114" t="s">
        <v>41</v>
      </c>
      <c r="B152" s="114"/>
      <c r="C152" s="114"/>
      <c r="D152" s="114"/>
      <c r="E152" s="114"/>
      <c r="F152" s="114"/>
      <c r="G152" s="114"/>
      <c r="H152" s="115"/>
      <c r="I152" s="103">
        <f>I153-I151</f>
        <v>46.619999999999976</v>
      </c>
    </row>
    <row r="153" spans="1:9" s="2" customFormat="1" ht="13.5" customHeight="1" x14ac:dyDescent="0.2">
      <c r="A153" s="114" t="s">
        <v>168</v>
      </c>
      <c r="B153" s="114"/>
      <c r="C153" s="114"/>
      <c r="D153" s="114"/>
      <c r="E153" s="114"/>
      <c r="F153" s="114"/>
      <c r="G153" s="114"/>
      <c r="H153" s="115"/>
      <c r="I153" s="103">
        <f>I151*1.21</f>
        <v>268.62</v>
      </c>
    </row>
    <row r="154" spans="1:9" s="2" customFormat="1" ht="13.5" customHeight="1" x14ac:dyDescent="0.25">
      <c r="A154" s="49" t="s">
        <v>303</v>
      </c>
      <c r="B154" s="28"/>
      <c r="C154" s="28"/>
      <c r="D154" s="28"/>
      <c r="E154" s="28"/>
      <c r="F154" s="28"/>
      <c r="G154" s="24"/>
      <c r="H154" s="61"/>
      <c r="I154" s="102"/>
    </row>
    <row r="155" spans="1:9" s="2" customFormat="1" ht="263.25" customHeight="1" x14ac:dyDescent="0.25">
      <c r="A155" s="32" t="s">
        <v>304</v>
      </c>
      <c r="B155" s="27" t="s">
        <v>172</v>
      </c>
      <c r="C155" s="50" t="s">
        <v>306</v>
      </c>
      <c r="D155" s="94" t="s">
        <v>412</v>
      </c>
      <c r="E155" s="95" t="s">
        <v>413</v>
      </c>
      <c r="F155" s="27" t="s">
        <v>92</v>
      </c>
      <c r="G155" s="31">
        <v>4000</v>
      </c>
      <c r="H155" s="61">
        <v>2.0499999999999998</v>
      </c>
      <c r="I155" s="102">
        <f>G155*H155</f>
        <v>8200</v>
      </c>
    </row>
    <row r="156" spans="1:9" s="2" customFormat="1" ht="252.75" customHeight="1" x14ac:dyDescent="0.25">
      <c r="A156" s="32" t="s">
        <v>305</v>
      </c>
      <c r="B156" s="27" t="s">
        <v>173</v>
      </c>
      <c r="C156" s="43" t="s">
        <v>174</v>
      </c>
      <c r="D156" s="96" t="s">
        <v>174</v>
      </c>
      <c r="E156" s="95" t="s">
        <v>413</v>
      </c>
      <c r="F156" s="27" t="s">
        <v>92</v>
      </c>
      <c r="G156" s="31">
        <v>2000</v>
      </c>
      <c r="H156" s="61">
        <v>2.14</v>
      </c>
      <c r="I156" s="102">
        <f>H156*G156</f>
        <v>4280</v>
      </c>
    </row>
    <row r="157" spans="1:9" s="2" customFormat="1" ht="105" x14ac:dyDescent="0.25">
      <c r="A157" s="32" t="s">
        <v>307</v>
      </c>
      <c r="B157" s="31" t="s">
        <v>175</v>
      </c>
      <c r="C157" s="30" t="s">
        <v>176</v>
      </c>
      <c r="D157" s="97" t="s">
        <v>414</v>
      </c>
      <c r="E157" s="95" t="s">
        <v>413</v>
      </c>
      <c r="F157" s="27" t="s">
        <v>92</v>
      </c>
      <c r="G157" s="31">
        <v>1000</v>
      </c>
      <c r="H157" s="61">
        <v>1.82</v>
      </c>
      <c r="I157" s="102">
        <f>H157*G157</f>
        <v>1820</v>
      </c>
    </row>
    <row r="158" spans="1:9" s="2" customFormat="1" ht="105" x14ac:dyDescent="0.25">
      <c r="A158" s="32" t="s">
        <v>308</v>
      </c>
      <c r="B158" s="31" t="s">
        <v>177</v>
      </c>
      <c r="C158" s="30" t="s">
        <v>178</v>
      </c>
      <c r="D158" s="97" t="s">
        <v>415</v>
      </c>
      <c r="E158" s="95" t="s">
        <v>413</v>
      </c>
      <c r="F158" s="27" t="s">
        <v>92</v>
      </c>
      <c r="G158" s="31">
        <v>200</v>
      </c>
      <c r="H158" s="61">
        <v>2.0699999999999998</v>
      </c>
      <c r="I158" s="102">
        <f>H158*G158</f>
        <v>413.99999999999994</v>
      </c>
    </row>
    <row r="159" spans="1:9" s="2" customFormat="1" ht="105" x14ac:dyDescent="0.25">
      <c r="A159" s="32" t="s">
        <v>309</v>
      </c>
      <c r="B159" s="31" t="s">
        <v>240</v>
      </c>
      <c r="C159" s="30" t="s">
        <v>242</v>
      </c>
      <c r="D159" s="27" t="s">
        <v>416</v>
      </c>
      <c r="E159" s="33" t="s">
        <v>419</v>
      </c>
      <c r="F159" s="27" t="s">
        <v>92</v>
      </c>
      <c r="G159" s="31">
        <v>100</v>
      </c>
      <c r="H159" s="61">
        <v>1.82</v>
      </c>
      <c r="I159" s="102">
        <f>H159*G159</f>
        <v>182</v>
      </c>
    </row>
    <row r="160" spans="1:9" s="2" customFormat="1" ht="165" x14ac:dyDescent="0.25">
      <c r="A160" s="32" t="s">
        <v>310</v>
      </c>
      <c r="B160" s="31" t="s">
        <v>241</v>
      </c>
      <c r="C160" s="30" t="s">
        <v>243</v>
      </c>
      <c r="D160" s="27" t="s">
        <v>417</v>
      </c>
      <c r="E160" s="33" t="s">
        <v>418</v>
      </c>
      <c r="F160" s="27" t="s">
        <v>92</v>
      </c>
      <c r="G160" s="31">
        <v>20</v>
      </c>
      <c r="H160" s="61">
        <v>12.4</v>
      </c>
      <c r="I160" s="102">
        <f>H160*G160</f>
        <v>248</v>
      </c>
    </row>
    <row r="161" spans="1:9" s="2" customFormat="1" ht="13.5" customHeight="1" x14ac:dyDescent="0.2">
      <c r="A161" s="114" t="s">
        <v>311</v>
      </c>
      <c r="B161" s="114"/>
      <c r="C161" s="114"/>
      <c r="D161" s="114"/>
      <c r="E161" s="114"/>
      <c r="F161" s="114"/>
      <c r="G161" s="114"/>
      <c r="H161" s="115"/>
      <c r="I161" s="103">
        <f>I155+I156+I157+I158+I159+I160</f>
        <v>15144</v>
      </c>
    </row>
    <row r="162" spans="1:9" s="2" customFormat="1" ht="13.5" customHeight="1" x14ac:dyDescent="0.2">
      <c r="A162" s="114" t="s">
        <v>41</v>
      </c>
      <c r="B162" s="114"/>
      <c r="C162" s="114"/>
      <c r="D162" s="114"/>
      <c r="E162" s="114"/>
      <c r="F162" s="114"/>
      <c r="G162" s="114"/>
      <c r="H162" s="115"/>
      <c r="I162" s="103">
        <f>I163-I161</f>
        <v>3180.239999999998</v>
      </c>
    </row>
    <row r="163" spans="1:9" s="2" customFormat="1" ht="13.5" customHeight="1" x14ac:dyDescent="0.2">
      <c r="A163" s="114" t="s">
        <v>169</v>
      </c>
      <c r="B163" s="114"/>
      <c r="C163" s="114"/>
      <c r="D163" s="114"/>
      <c r="E163" s="114"/>
      <c r="F163" s="114"/>
      <c r="G163" s="114"/>
      <c r="H163" s="115"/>
      <c r="I163" s="103">
        <f>I161*1.21</f>
        <v>18324.239999999998</v>
      </c>
    </row>
    <row r="164" spans="1:9" s="2" customFormat="1" ht="13.5" customHeight="1" x14ac:dyDescent="0.25">
      <c r="A164" s="49" t="s">
        <v>312</v>
      </c>
      <c r="B164" s="28"/>
      <c r="C164" s="28"/>
      <c r="D164" s="28"/>
      <c r="E164" s="28"/>
      <c r="F164" s="28"/>
      <c r="G164" s="24"/>
      <c r="H164" s="61"/>
      <c r="I164" s="102"/>
    </row>
    <row r="165" spans="1:9" s="2" customFormat="1" ht="75" x14ac:dyDescent="0.25">
      <c r="A165" s="32" t="s">
        <v>313</v>
      </c>
      <c r="B165" s="34" t="s">
        <v>184</v>
      </c>
      <c r="C165" s="44" t="s">
        <v>185</v>
      </c>
      <c r="D165" s="27" t="s">
        <v>394</v>
      </c>
      <c r="E165" s="27" t="s">
        <v>394</v>
      </c>
      <c r="F165" s="27" t="s">
        <v>113</v>
      </c>
      <c r="G165" s="27">
        <v>20</v>
      </c>
      <c r="H165" s="61">
        <v>3.8</v>
      </c>
      <c r="I165" s="102">
        <f>G165*H165</f>
        <v>76</v>
      </c>
    </row>
    <row r="166" spans="1:9" s="2" customFormat="1" ht="13.5" customHeight="1" x14ac:dyDescent="0.2">
      <c r="A166" s="114" t="s">
        <v>41</v>
      </c>
      <c r="B166" s="114"/>
      <c r="C166" s="114"/>
      <c r="D166" s="114"/>
      <c r="E166" s="114"/>
      <c r="F166" s="114"/>
      <c r="G166" s="114"/>
      <c r="H166" s="115"/>
      <c r="I166" s="103">
        <f>I167-I165</f>
        <v>15.959999999999994</v>
      </c>
    </row>
    <row r="167" spans="1:9" s="2" customFormat="1" ht="13.5" customHeight="1" x14ac:dyDescent="0.2">
      <c r="A167" s="114" t="s">
        <v>179</v>
      </c>
      <c r="B167" s="114"/>
      <c r="C167" s="114"/>
      <c r="D167" s="114"/>
      <c r="E167" s="114"/>
      <c r="F167" s="114"/>
      <c r="G167" s="114"/>
      <c r="H167" s="115"/>
      <c r="I167" s="103">
        <f>I165*1.21</f>
        <v>91.96</v>
      </c>
    </row>
    <row r="168" spans="1:9" s="2" customFormat="1" ht="13.5" customHeight="1" x14ac:dyDescent="0.25">
      <c r="A168" s="49" t="s">
        <v>314</v>
      </c>
      <c r="B168" s="28"/>
      <c r="C168" s="28"/>
      <c r="D168" s="28"/>
      <c r="E168" s="28"/>
      <c r="F168" s="28"/>
      <c r="G168" s="24"/>
      <c r="H168" s="61"/>
      <c r="I168" s="102"/>
    </row>
    <row r="169" spans="1:9" s="2" customFormat="1" ht="180" x14ac:dyDescent="0.25">
      <c r="A169" s="32" t="s">
        <v>180</v>
      </c>
      <c r="B169" s="27" t="s">
        <v>186</v>
      </c>
      <c r="C169" s="30" t="s">
        <v>187</v>
      </c>
      <c r="D169" s="44" t="s">
        <v>437</v>
      </c>
      <c r="E169" s="33" t="s">
        <v>444</v>
      </c>
      <c r="F169" s="27" t="s">
        <v>108</v>
      </c>
      <c r="G169" s="27">
        <v>5</v>
      </c>
      <c r="H169" s="61">
        <v>99</v>
      </c>
      <c r="I169" s="102">
        <f>G169*H169</f>
        <v>495</v>
      </c>
    </row>
    <row r="170" spans="1:9" s="2" customFormat="1" ht="225" x14ac:dyDescent="0.25">
      <c r="A170" s="32" t="s">
        <v>181</v>
      </c>
      <c r="B170" s="27" t="s">
        <v>188</v>
      </c>
      <c r="C170" s="30" t="s">
        <v>189</v>
      </c>
      <c r="D170" s="44" t="s">
        <v>438</v>
      </c>
      <c r="E170" s="33" t="s">
        <v>445</v>
      </c>
      <c r="F170" s="27" t="s">
        <v>92</v>
      </c>
      <c r="G170" s="27">
        <v>500</v>
      </c>
      <c r="H170" s="61">
        <v>0.94</v>
      </c>
      <c r="I170" s="102">
        <f t="shared" ref="I170:I175" si="1">G170*H170</f>
        <v>470</v>
      </c>
    </row>
    <row r="171" spans="1:9" s="2" customFormat="1" ht="225" x14ac:dyDescent="0.25">
      <c r="A171" s="32" t="s">
        <v>315</v>
      </c>
      <c r="B171" s="27" t="s">
        <v>190</v>
      </c>
      <c r="C171" s="30" t="s">
        <v>191</v>
      </c>
      <c r="D171" s="44" t="s">
        <v>439</v>
      </c>
      <c r="E171" s="33" t="s">
        <v>446</v>
      </c>
      <c r="F171" s="27" t="s">
        <v>92</v>
      </c>
      <c r="G171" s="27">
        <v>500</v>
      </c>
      <c r="H171" s="61">
        <v>0.94</v>
      </c>
      <c r="I171" s="102">
        <f t="shared" si="1"/>
        <v>470</v>
      </c>
    </row>
    <row r="172" spans="1:9" s="2" customFormat="1" ht="225" x14ac:dyDescent="0.25">
      <c r="A172" s="32" t="s">
        <v>316</v>
      </c>
      <c r="B172" s="27" t="s">
        <v>192</v>
      </c>
      <c r="C172" s="30" t="s">
        <v>193</v>
      </c>
      <c r="D172" s="44" t="s">
        <v>440</v>
      </c>
      <c r="E172" s="33" t="s">
        <v>447</v>
      </c>
      <c r="F172" s="27" t="s">
        <v>92</v>
      </c>
      <c r="G172" s="27">
        <v>500</v>
      </c>
      <c r="H172" s="61">
        <v>0.94</v>
      </c>
      <c r="I172" s="102">
        <f t="shared" si="1"/>
        <v>470</v>
      </c>
    </row>
    <row r="173" spans="1:9" s="2" customFormat="1" ht="135" x14ac:dyDescent="0.25">
      <c r="A173" s="32" t="s">
        <v>317</v>
      </c>
      <c r="B173" s="27" t="s">
        <v>188</v>
      </c>
      <c r="C173" s="30" t="s">
        <v>194</v>
      </c>
      <c r="D173" s="44" t="s">
        <v>441</v>
      </c>
      <c r="E173" s="33" t="s">
        <v>448</v>
      </c>
      <c r="F173" s="27" t="s">
        <v>92</v>
      </c>
      <c r="G173" s="31">
        <v>60</v>
      </c>
      <c r="H173" s="61">
        <v>2.8</v>
      </c>
      <c r="I173" s="102">
        <f t="shared" si="1"/>
        <v>168</v>
      </c>
    </row>
    <row r="174" spans="1:9" s="2" customFormat="1" ht="135" x14ac:dyDescent="0.25">
      <c r="A174" s="32" t="s">
        <v>318</v>
      </c>
      <c r="B174" s="27" t="s">
        <v>190</v>
      </c>
      <c r="C174" s="30" t="s">
        <v>195</v>
      </c>
      <c r="D174" s="44" t="s">
        <v>442</v>
      </c>
      <c r="E174" s="33" t="s">
        <v>449</v>
      </c>
      <c r="F174" s="27" t="s">
        <v>92</v>
      </c>
      <c r="G174" s="31">
        <v>60</v>
      </c>
      <c r="H174" s="61">
        <v>2.8</v>
      </c>
      <c r="I174" s="102">
        <f t="shared" si="1"/>
        <v>168</v>
      </c>
    </row>
    <row r="175" spans="1:9" s="2" customFormat="1" ht="135" x14ac:dyDescent="0.25">
      <c r="A175" s="32" t="s">
        <v>319</v>
      </c>
      <c r="B175" s="27" t="s">
        <v>192</v>
      </c>
      <c r="C175" s="30" t="s">
        <v>196</v>
      </c>
      <c r="D175" s="30" t="s">
        <v>443</v>
      </c>
      <c r="E175" s="33" t="s">
        <v>450</v>
      </c>
      <c r="F175" s="27" t="s">
        <v>92</v>
      </c>
      <c r="G175" s="31">
        <v>60</v>
      </c>
      <c r="H175" s="61">
        <v>2.8</v>
      </c>
      <c r="I175" s="102">
        <f t="shared" si="1"/>
        <v>168</v>
      </c>
    </row>
    <row r="176" spans="1:9" s="2" customFormat="1" ht="13.5" customHeight="1" x14ac:dyDescent="0.2">
      <c r="A176" s="114" t="s">
        <v>182</v>
      </c>
      <c r="B176" s="114"/>
      <c r="C176" s="114"/>
      <c r="D176" s="114"/>
      <c r="E176" s="114"/>
      <c r="F176" s="114"/>
      <c r="G176" s="114"/>
      <c r="H176" s="115"/>
      <c r="I176" s="103">
        <f>SUM(I169:I175)</f>
        <v>2409</v>
      </c>
    </row>
    <row r="177" spans="1:9" s="2" customFormat="1" ht="13.5" customHeight="1" x14ac:dyDescent="0.2">
      <c r="A177" s="114" t="s">
        <v>41</v>
      </c>
      <c r="B177" s="114"/>
      <c r="C177" s="114"/>
      <c r="D177" s="114"/>
      <c r="E177" s="114"/>
      <c r="F177" s="114"/>
      <c r="G177" s="114"/>
      <c r="H177" s="115"/>
      <c r="I177" s="103">
        <f>I178-I176</f>
        <v>505.88999999999987</v>
      </c>
    </row>
    <row r="178" spans="1:9" s="2" customFormat="1" ht="13.5" customHeight="1" x14ac:dyDescent="0.2">
      <c r="A178" s="114" t="s">
        <v>183</v>
      </c>
      <c r="B178" s="114"/>
      <c r="C178" s="114"/>
      <c r="D178" s="114"/>
      <c r="E178" s="114"/>
      <c r="F178" s="114"/>
      <c r="G178" s="114"/>
      <c r="H178" s="115"/>
      <c r="I178" s="103">
        <f>I176*1.21</f>
        <v>2914.89</v>
      </c>
    </row>
    <row r="179" spans="1:9" s="2" customFormat="1" ht="13.5" customHeight="1" x14ac:dyDescent="0.25">
      <c r="A179" s="49" t="s">
        <v>320</v>
      </c>
      <c r="B179" s="28"/>
      <c r="C179" s="28"/>
      <c r="D179" s="28"/>
      <c r="E179" s="28"/>
      <c r="F179" s="28"/>
      <c r="G179" s="24"/>
      <c r="H179" s="61"/>
      <c r="I179" s="102"/>
    </row>
    <row r="180" spans="1:9" s="2" customFormat="1" ht="150" x14ac:dyDescent="0.25">
      <c r="A180" s="32" t="s">
        <v>321</v>
      </c>
      <c r="B180" s="27" t="s">
        <v>200</v>
      </c>
      <c r="C180" s="30" t="s">
        <v>201</v>
      </c>
      <c r="D180" s="27" t="s">
        <v>393</v>
      </c>
      <c r="E180" s="27" t="s">
        <v>393</v>
      </c>
      <c r="F180" s="27" t="s">
        <v>113</v>
      </c>
      <c r="G180" s="27">
        <v>50</v>
      </c>
      <c r="H180" s="61">
        <v>10</v>
      </c>
      <c r="I180" s="102">
        <f>G180*H180</f>
        <v>500</v>
      </c>
    </row>
    <row r="181" spans="1:9" s="2" customFormat="1" ht="13.5" customHeight="1" x14ac:dyDescent="0.2">
      <c r="A181" s="114" t="s">
        <v>41</v>
      </c>
      <c r="B181" s="114"/>
      <c r="C181" s="114"/>
      <c r="D181" s="114"/>
      <c r="E181" s="114"/>
      <c r="F181" s="114"/>
      <c r="G181" s="114"/>
      <c r="H181" s="115"/>
      <c r="I181" s="103">
        <f>I182-I180</f>
        <v>105</v>
      </c>
    </row>
    <row r="182" spans="1:9" s="2" customFormat="1" ht="13.5" customHeight="1" x14ac:dyDescent="0.2">
      <c r="A182" s="114" t="s">
        <v>197</v>
      </c>
      <c r="B182" s="114"/>
      <c r="C182" s="114"/>
      <c r="D182" s="114"/>
      <c r="E182" s="114"/>
      <c r="F182" s="114"/>
      <c r="G182" s="114"/>
      <c r="H182" s="115"/>
      <c r="I182" s="103">
        <f>I180*1.21</f>
        <v>605</v>
      </c>
    </row>
    <row r="183" spans="1:9" s="2" customFormat="1" ht="13.5" customHeight="1" x14ac:dyDescent="0.25">
      <c r="A183" s="49" t="s">
        <v>322</v>
      </c>
      <c r="B183" s="28"/>
      <c r="C183" s="28"/>
      <c r="D183" s="28"/>
      <c r="E183" s="28"/>
      <c r="F183" s="28"/>
      <c r="G183" s="24"/>
      <c r="H183" s="61"/>
      <c r="I183" s="102"/>
    </row>
    <row r="184" spans="1:9" s="2" customFormat="1" ht="75" x14ac:dyDescent="0.25">
      <c r="A184" s="57" t="s">
        <v>323</v>
      </c>
      <c r="B184" s="34" t="s">
        <v>203</v>
      </c>
      <c r="C184" s="44" t="s">
        <v>204</v>
      </c>
      <c r="D184" s="34" t="s">
        <v>392</v>
      </c>
      <c r="E184" s="41" t="s">
        <v>392</v>
      </c>
      <c r="F184" s="34" t="s">
        <v>60</v>
      </c>
      <c r="G184" s="25">
        <v>10</v>
      </c>
      <c r="H184" s="61">
        <v>12.6</v>
      </c>
      <c r="I184" s="102">
        <f>G184*H184</f>
        <v>126</v>
      </c>
    </row>
    <row r="185" spans="1:9" s="2" customFormat="1" ht="13.5" customHeight="1" x14ac:dyDescent="0.2">
      <c r="A185" s="114" t="s">
        <v>41</v>
      </c>
      <c r="B185" s="114"/>
      <c r="C185" s="114"/>
      <c r="D185" s="114"/>
      <c r="E185" s="114"/>
      <c r="F185" s="114"/>
      <c r="G185" s="114"/>
      <c r="H185" s="115"/>
      <c r="I185" s="103">
        <f>I186-I184</f>
        <v>26.460000000000008</v>
      </c>
    </row>
    <row r="186" spans="1:9" s="2" customFormat="1" ht="13.5" customHeight="1" x14ac:dyDescent="0.2">
      <c r="A186" s="114" t="s">
        <v>198</v>
      </c>
      <c r="B186" s="114"/>
      <c r="C186" s="114"/>
      <c r="D186" s="114"/>
      <c r="E186" s="114"/>
      <c r="F186" s="114"/>
      <c r="G186" s="114"/>
      <c r="H186" s="115"/>
      <c r="I186" s="103">
        <f>I184*1.21</f>
        <v>152.46</v>
      </c>
    </row>
    <row r="187" spans="1:9" s="2" customFormat="1" ht="13.5" customHeight="1" x14ac:dyDescent="0.25">
      <c r="A187" s="49" t="s">
        <v>324</v>
      </c>
      <c r="B187" s="28"/>
      <c r="C187" s="28"/>
      <c r="D187" s="28"/>
      <c r="E187" s="28"/>
      <c r="F187" s="28"/>
      <c r="G187" s="24"/>
      <c r="H187" s="61"/>
      <c r="I187" s="102"/>
    </row>
    <row r="188" spans="1:9" s="2" customFormat="1" ht="90" x14ac:dyDescent="0.25">
      <c r="A188" s="42" t="s">
        <v>325</v>
      </c>
      <c r="B188" s="24" t="s">
        <v>206</v>
      </c>
      <c r="C188" s="28" t="s">
        <v>207</v>
      </c>
      <c r="D188" s="28" t="s">
        <v>391</v>
      </c>
      <c r="E188" s="28" t="s">
        <v>391</v>
      </c>
      <c r="F188" s="24" t="s">
        <v>60</v>
      </c>
      <c r="G188" s="24">
        <v>60</v>
      </c>
      <c r="H188" s="61">
        <v>4.3099999999999996</v>
      </c>
      <c r="I188" s="102">
        <f>G188*H188</f>
        <v>258.59999999999997</v>
      </c>
    </row>
    <row r="189" spans="1:9" s="2" customFormat="1" ht="13.5" customHeight="1" x14ac:dyDescent="0.2">
      <c r="A189" s="114" t="s">
        <v>41</v>
      </c>
      <c r="B189" s="114"/>
      <c r="C189" s="114"/>
      <c r="D189" s="114"/>
      <c r="E189" s="114"/>
      <c r="F189" s="114"/>
      <c r="G189" s="114"/>
      <c r="H189" s="115"/>
      <c r="I189" s="103">
        <f>I190-I188</f>
        <v>54.305999999999983</v>
      </c>
    </row>
    <row r="190" spans="1:9" s="2" customFormat="1" ht="13.5" customHeight="1" x14ac:dyDescent="0.2">
      <c r="A190" s="114" t="s">
        <v>199</v>
      </c>
      <c r="B190" s="114"/>
      <c r="C190" s="114"/>
      <c r="D190" s="114"/>
      <c r="E190" s="114"/>
      <c r="F190" s="114"/>
      <c r="G190" s="114"/>
      <c r="H190" s="115"/>
      <c r="I190" s="103">
        <f>I188*1.21</f>
        <v>312.90599999999995</v>
      </c>
    </row>
    <row r="191" spans="1:9" s="2" customFormat="1" ht="13.5" customHeight="1" x14ac:dyDescent="0.25">
      <c r="A191" s="58" t="s">
        <v>326</v>
      </c>
      <c r="B191" s="28"/>
      <c r="C191" s="28"/>
      <c r="D191" s="28"/>
      <c r="E191" s="28"/>
      <c r="F191" s="28"/>
      <c r="G191" s="24"/>
      <c r="H191" s="61"/>
      <c r="I191" s="102"/>
    </row>
    <row r="192" spans="1:9" s="2" customFormat="1" ht="28.5" customHeight="1" x14ac:dyDescent="0.25">
      <c r="A192" s="57" t="s">
        <v>202</v>
      </c>
      <c r="B192" s="34" t="s">
        <v>211</v>
      </c>
      <c r="C192" s="44" t="s">
        <v>212</v>
      </c>
      <c r="D192" s="34" t="s">
        <v>390</v>
      </c>
      <c r="E192" s="34" t="s">
        <v>390</v>
      </c>
      <c r="F192" s="34" t="s">
        <v>92</v>
      </c>
      <c r="G192" s="34">
        <v>150</v>
      </c>
      <c r="H192" s="61">
        <v>2.95</v>
      </c>
      <c r="I192" s="102">
        <f>G192*H192</f>
        <v>442.5</v>
      </c>
    </row>
    <row r="193" spans="1:9" s="2" customFormat="1" ht="13.5" customHeight="1" x14ac:dyDescent="0.2">
      <c r="A193" s="114" t="s">
        <v>41</v>
      </c>
      <c r="B193" s="114"/>
      <c r="C193" s="114"/>
      <c r="D193" s="114"/>
      <c r="E193" s="114"/>
      <c r="F193" s="114"/>
      <c r="G193" s="114"/>
      <c r="H193" s="115"/>
      <c r="I193" s="103">
        <f>I194-I192</f>
        <v>92.924999999999955</v>
      </c>
    </row>
    <row r="194" spans="1:9" s="2" customFormat="1" ht="13.5" customHeight="1" x14ac:dyDescent="0.2">
      <c r="A194" s="114" t="s">
        <v>205</v>
      </c>
      <c r="B194" s="114"/>
      <c r="C194" s="114"/>
      <c r="D194" s="114"/>
      <c r="E194" s="114"/>
      <c r="F194" s="114"/>
      <c r="G194" s="114"/>
      <c r="H194" s="115"/>
      <c r="I194" s="103">
        <f>I192*1.21</f>
        <v>535.42499999999995</v>
      </c>
    </row>
    <row r="195" spans="1:9" s="2" customFormat="1" ht="13.5" customHeight="1" x14ac:dyDescent="0.25">
      <c r="A195" s="58" t="s">
        <v>327</v>
      </c>
      <c r="B195" s="28"/>
      <c r="C195" s="28"/>
      <c r="D195" s="28"/>
      <c r="E195" s="28"/>
      <c r="F195" s="28"/>
      <c r="G195" s="24"/>
      <c r="H195" s="61"/>
      <c r="I195" s="102"/>
    </row>
    <row r="196" spans="1:9" s="2" customFormat="1" ht="60" x14ac:dyDescent="0.25">
      <c r="A196" s="52" t="s">
        <v>208</v>
      </c>
      <c r="B196" s="34" t="s">
        <v>214</v>
      </c>
      <c r="C196" s="59" t="s">
        <v>215</v>
      </c>
      <c r="D196" s="34" t="s">
        <v>389</v>
      </c>
      <c r="E196" s="34" t="s">
        <v>389</v>
      </c>
      <c r="F196" s="34" t="s">
        <v>113</v>
      </c>
      <c r="G196" s="34">
        <v>20</v>
      </c>
      <c r="H196" s="61">
        <v>0.9</v>
      </c>
      <c r="I196" s="102">
        <f>G196*H196</f>
        <v>18</v>
      </c>
    </row>
    <row r="197" spans="1:9" s="2" customFormat="1" ht="13.5" customHeight="1" x14ac:dyDescent="0.2">
      <c r="A197" s="114" t="s">
        <v>41</v>
      </c>
      <c r="B197" s="114"/>
      <c r="C197" s="114"/>
      <c r="D197" s="114"/>
      <c r="E197" s="114"/>
      <c r="F197" s="114"/>
      <c r="G197" s="114"/>
      <c r="H197" s="115"/>
      <c r="I197" s="103">
        <f>I198-I196</f>
        <v>3.7800000000000011</v>
      </c>
    </row>
    <row r="198" spans="1:9" s="2" customFormat="1" ht="13.5" customHeight="1" x14ac:dyDescent="0.2">
      <c r="A198" s="114" t="s">
        <v>209</v>
      </c>
      <c r="B198" s="114"/>
      <c r="C198" s="114"/>
      <c r="D198" s="114"/>
      <c r="E198" s="114"/>
      <c r="F198" s="114"/>
      <c r="G198" s="114"/>
      <c r="H198" s="115"/>
      <c r="I198" s="103">
        <f>I196*1.21</f>
        <v>21.78</v>
      </c>
    </row>
    <row r="199" spans="1:9" s="2" customFormat="1" ht="13.5" customHeight="1" x14ac:dyDescent="0.25">
      <c r="A199" s="51" t="s">
        <v>328</v>
      </c>
      <c r="B199" s="28"/>
      <c r="C199" s="28"/>
      <c r="D199" s="28"/>
      <c r="E199" s="28"/>
      <c r="F199" s="28"/>
      <c r="G199" s="24"/>
      <c r="H199" s="61"/>
      <c r="I199" s="102"/>
    </row>
    <row r="200" spans="1:9" s="2" customFormat="1" ht="77.25" customHeight="1" x14ac:dyDescent="0.25">
      <c r="A200" s="52" t="s">
        <v>329</v>
      </c>
      <c r="B200" s="27" t="s">
        <v>216</v>
      </c>
      <c r="C200" s="53" t="s">
        <v>332</v>
      </c>
      <c r="D200" s="34" t="s">
        <v>388</v>
      </c>
      <c r="E200" s="34" t="s">
        <v>388</v>
      </c>
      <c r="F200" s="34" t="s">
        <v>217</v>
      </c>
      <c r="G200" s="34">
        <v>5</v>
      </c>
      <c r="H200" s="61">
        <v>132.22</v>
      </c>
      <c r="I200" s="102">
        <f>G200*H200</f>
        <v>661.1</v>
      </c>
    </row>
    <row r="201" spans="1:9" s="2" customFormat="1" ht="60" x14ac:dyDescent="0.25">
      <c r="A201" s="52" t="s">
        <v>330</v>
      </c>
      <c r="B201" s="27" t="s">
        <v>218</v>
      </c>
      <c r="C201" s="53" t="s">
        <v>347</v>
      </c>
      <c r="D201" s="34" t="s">
        <v>386</v>
      </c>
      <c r="E201" s="34" t="s">
        <v>386</v>
      </c>
      <c r="F201" s="34" t="s">
        <v>113</v>
      </c>
      <c r="G201" s="34">
        <v>50</v>
      </c>
      <c r="H201" s="61">
        <v>7.44</v>
      </c>
      <c r="I201" s="102">
        <f>G201*H201</f>
        <v>372</v>
      </c>
    </row>
    <row r="202" spans="1:9" s="2" customFormat="1" ht="45" x14ac:dyDescent="0.25">
      <c r="A202" s="47" t="s">
        <v>331</v>
      </c>
      <c r="B202" s="31" t="s">
        <v>244</v>
      </c>
      <c r="C202" s="62" t="s">
        <v>245</v>
      </c>
      <c r="D202" s="34" t="s">
        <v>387</v>
      </c>
      <c r="E202" s="34" t="s">
        <v>387</v>
      </c>
      <c r="F202" s="34" t="s">
        <v>92</v>
      </c>
      <c r="G202" s="34">
        <v>20</v>
      </c>
      <c r="H202" s="61">
        <v>3.3</v>
      </c>
      <c r="I202" s="102">
        <f>G202*H202</f>
        <v>66</v>
      </c>
    </row>
    <row r="203" spans="1:9" s="2" customFormat="1" ht="13.5" customHeight="1" x14ac:dyDescent="0.2">
      <c r="A203" s="114" t="s">
        <v>333</v>
      </c>
      <c r="B203" s="114"/>
      <c r="C203" s="114"/>
      <c r="D203" s="114"/>
      <c r="E203" s="114"/>
      <c r="F203" s="114"/>
      <c r="G203" s="114"/>
      <c r="H203" s="115"/>
      <c r="I203" s="102">
        <f>I202+I200+I201</f>
        <v>1099.0999999999999</v>
      </c>
    </row>
    <row r="204" spans="1:9" s="2" customFormat="1" ht="13.5" customHeight="1" x14ac:dyDescent="0.2">
      <c r="A204" s="114" t="s">
        <v>41</v>
      </c>
      <c r="B204" s="114"/>
      <c r="C204" s="114"/>
      <c r="D204" s="114"/>
      <c r="E204" s="114"/>
      <c r="F204" s="114"/>
      <c r="G204" s="114"/>
      <c r="H204" s="115"/>
      <c r="I204" s="103">
        <f>I205-I203</f>
        <v>230.81099999999992</v>
      </c>
    </row>
    <row r="205" spans="1:9" s="2" customFormat="1" ht="13.5" customHeight="1" x14ac:dyDescent="0.2">
      <c r="A205" s="114" t="s">
        <v>334</v>
      </c>
      <c r="B205" s="114"/>
      <c r="C205" s="114"/>
      <c r="D205" s="114"/>
      <c r="E205" s="114"/>
      <c r="F205" s="114"/>
      <c r="G205" s="114"/>
      <c r="H205" s="115"/>
      <c r="I205" s="103">
        <f>I203*1.21</f>
        <v>1329.9109999999998</v>
      </c>
    </row>
    <row r="206" spans="1:9" s="2" customFormat="1" ht="13.5" customHeight="1" x14ac:dyDescent="0.25">
      <c r="A206" s="51" t="s">
        <v>335</v>
      </c>
      <c r="B206" s="28"/>
      <c r="C206" s="28"/>
      <c r="D206" s="28"/>
      <c r="E206" s="28"/>
      <c r="F206" s="28"/>
      <c r="G206" s="24"/>
      <c r="H206" s="61"/>
      <c r="I206" s="102"/>
    </row>
    <row r="207" spans="1:9" s="2" customFormat="1" ht="105" x14ac:dyDescent="0.25">
      <c r="A207" s="52" t="s">
        <v>210</v>
      </c>
      <c r="B207" s="27" t="s">
        <v>219</v>
      </c>
      <c r="C207" s="53" t="s">
        <v>220</v>
      </c>
      <c r="D207" s="34" t="s">
        <v>385</v>
      </c>
      <c r="E207" s="34" t="s">
        <v>385</v>
      </c>
      <c r="F207" s="34" t="s">
        <v>60</v>
      </c>
      <c r="G207" s="34">
        <v>80</v>
      </c>
      <c r="H207" s="61">
        <v>15.82</v>
      </c>
      <c r="I207" s="102">
        <f>G207*H207</f>
        <v>1265.5999999999999</v>
      </c>
    </row>
    <row r="208" spans="1:9" s="2" customFormat="1" ht="13.5" customHeight="1" x14ac:dyDescent="0.2">
      <c r="A208" s="114" t="s">
        <v>41</v>
      </c>
      <c r="B208" s="114"/>
      <c r="C208" s="114"/>
      <c r="D208" s="114"/>
      <c r="E208" s="114"/>
      <c r="F208" s="114"/>
      <c r="G208" s="114"/>
      <c r="H208" s="115"/>
      <c r="I208" s="103">
        <f>I209-I207</f>
        <v>265.77599999999984</v>
      </c>
    </row>
    <row r="209" spans="1:9" s="2" customFormat="1" ht="13.5" customHeight="1" x14ac:dyDescent="0.2">
      <c r="A209" s="114" t="s">
        <v>213</v>
      </c>
      <c r="B209" s="114"/>
      <c r="C209" s="114"/>
      <c r="D209" s="114"/>
      <c r="E209" s="114"/>
      <c r="F209" s="114"/>
      <c r="G209" s="114"/>
      <c r="H209" s="115"/>
      <c r="I209" s="103">
        <f>I207*1.21</f>
        <v>1531.3759999999997</v>
      </c>
    </row>
    <row r="210" spans="1:9" s="2" customFormat="1" ht="13.5" customHeight="1" x14ac:dyDescent="0.25">
      <c r="A210" s="51" t="s">
        <v>336</v>
      </c>
      <c r="B210" s="28"/>
      <c r="C210" s="28"/>
      <c r="D210" s="28"/>
      <c r="E210" s="28"/>
      <c r="F210" s="28"/>
      <c r="G210" s="24"/>
      <c r="H210" s="61"/>
      <c r="I210" s="102"/>
    </row>
    <row r="211" spans="1:9" s="2" customFormat="1" ht="405" x14ac:dyDescent="0.25">
      <c r="A211" s="52" t="s">
        <v>221</v>
      </c>
      <c r="B211" s="27" t="s">
        <v>228</v>
      </c>
      <c r="C211" s="53" t="s">
        <v>229</v>
      </c>
      <c r="D211" s="34" t="s">
        <v>383</v>
      </c>
      <c r="E211" s="34" t="s">
        <v>384</v>
      </c>
      <c r="F211" s="34" t="s">
        <v>60</v>
      </c>
      <c r="G211" s="34">
        <v>60</v>
      </c>
      <c r="H211" s="61">
        <v>5.95</v>
      </c>
      <c r="I211" s="102">
        <f>G211*H211</f>
        <v>357</v>
      </c>
    </row>
    <row r="212" spans="1:9" s="2" customFormat="1" ht="13.5" customHeight="1" x14ac:dyDescent="0.2">
      <c r="A212" s="114" t="s">
        <v>41</v>
      </c>
      <c r="B212" s="114"/>
      <c r="C212" s="114"/>
      <c r="D212" s="114"/>
      <c r="E212" s="114"/>
      <c r="F212" s="114"/>
      <c r="G212" s="114"/>
      <c r="H212" s="115"/>
      <c r="I212" s="103">
        <f>I213-I211</f>
        <v>74.96999999999997</v>
      </c>
    </row>
    <row r="213" spans="1:9" s="2" customFormat="1" ht="13.5" customHeight="1" x14ac:dyDescent="0.2">
      <c r="A213" s="114" t="s">
        <v>222</v>
      </c>
      <c r="B213" s="114"/>
      <c r="C213" s="114"/>
      <c r="D213" s="114"/>
      <c r="E213" s="114"/>
      <c r="F213" s="114"/>
      <c r="G213" s="114"/>
      <c r="H213" s="115"/>
      <c r="I213" s="103">
        <f>I211*1.21</f>
        <v>431.96999999999997</v>
      </c>
    </row>
    <row r="214" spans="1:9" s="2" customFormat="1" ht="13.5" customHeight="1" x14ac:dyDescent="0.25">
      <c r="A214" s="51" t="s">
        <v>246</v>
      </c>
      <c r="B214" s="28"/>
      <c r="C214" s="28"/>
      <c r="D214" s="28"/>
      <c r="E214" s="28"/>
      <c r="F214" s="28"/>
      <c r="G214" s="24"/>
      <c r="H214" s="61"/>
      <c r="I214" s="102"/>
    </row>
    <row r="215" spans="1:9" s="2" customFormat="1" ht="105" x14ac:dyDescent="0.25">
      <c r="A215" s="52" t="s">
        <v>223</v>
      </c>
      <c r="B215" s="27" t="s">
        <v>247</v>
      </c>
      <c r="C215" s="53" t="s">
        <v>248</v>
      </c>
      <c r="D215" s="34" t="s">
        <v>382</v>
      </c>
      <c r="E215" s="34" t="s">
        <v>382</v>
      </c>
      <c r="F215" s="34" t="s">
        <v>92</v>
      </c>
      <c r="G215" s="34">
        <v>20</v>
      </c>
      <c r="H215" s="61">
        <v>4.45</v>
      </c>
      <c r="I215" s="102">
        <f>G215*H215</f>
        <v>89</v>
      </c>
    </row>
    <row r="216" spans="1:9" s="2" customFormat="1" ht="13.5" customHeight="1" x14ac:dyDescent="0.2">
      <c r="A216" s="114" t="s">
        <v>41</v>
      </c>
      <c r="B216" s="114"/>
      <c r="C216" s="114"/>
      <c r="D216" s="114"/>
      <c r="E216" s="114"/>
      <c r="F216" s="114"/>
      <c r="G216" s="114"/>
      <c r="H216" s="115"/>
      <c r="I216" s="103">
        <f>I217-I215</f>
        <v>18.689999999999998</v>
      </c>
    </row>
    <row r="217" spans="1:9" s="2" customFormat="1" ht="13.5" customHeight="1" x14ac:dyDescent="0.2">
      <c r="A217" s="114" t="s">
        <v>224</v>
      </c>
      <c r="B217" s="114"/>
      <c r="C217" s="114"/>
      <c r="D217" s="114"/>
      <c r="E217" s="114"/>
      <c r="F217" s="114"/>
      <c r="G217" s="114"/>
      <c r="H217" s="115"/>
      <c r="I217" s="103">
        <f>I215*1.21</f>
        <v>107.69</v>
      </c>
    </row>
    <row r="218" spans="1:9" s="2" customFormat="1" ht="13.5" customHeight="1" x14ac:dyDescent="0.25">
      <c r="A218" s="51" t="s">
        <v>337</v>
      </c>
      <c r="B218" s="28"/>
      <c r="C218" s="28"/>
      <c r="D218" s="28"/>
      <c r="E218" s="28"/>
      <c r="F218" s="28"/>
      <c r="G218" s="24"/>
      <c r="H218" s="61"/>
      <c r="I218" s="102"/>
    </row>
    <row r="219" spans="1:9" s="2" customFormat="1" ht="150" x14ac:dyDescent="0.25">
      <c r="A219" s="47" t="s">
        <v>225</v>
      </c>
      <c r="B219" s="27" t="s">
        <v>249</v>
      </c>
      <c r="C219" s="53" t="s">
        <v>250</v>
      </c>
      <c r="D219" s="34" t="s">
        <v>381</v>
      </c>
      <c r="E219" s="34" t="s">
        <v>380</v>
      </c>
      <c r="F219" s="34" t="s">
        <v>92</v>
      </c>
      <c r="G219" s="34">
        <v>20</v>
      </c>
      <c r="H219" s="61">
        <v>5.53</v>
      </c>
      <c r="I219" s="102">
        <f>G219*H219</f>
        <v>110.60000000000001</v>
      </c>
    </row>
    <row r="220" spans="1:9" s="2" customFormat="1" ht="13.5" customHeight="1" x14ac:dyDescent="0.2">
      <c r="A220" s="114" t="s">
        <v>41</v>
      </c>
      <c r="B220" s="114"/>
      <c r="C220" s="114"/>
      <c r="D220" s="114"/>
      <c r="E220" s="114"/>
      <c r="F220" s="114"/>
      <c r="G220" s="114"/>
      <c r="H220" s="115"/>
      <c r="I220" s="103">
        <f>I221-I219</f>
        <v>23.225999999999985</v>
      </c>
    </row>
    <row r="221" spans="1:9" s="2" customFormat="1" ht="13.5" customHeight="1" x14ac:dyDescent="0.2">
      <c r="A221" s="114" t="s">
        <v>230</v>
      </c>
      <c r="B221" s="114"/>
      <c r="C221" s="114"/>
      <c r="D221" s="114"/>
      <c r="E221" s="114"/>
      <c r="F221" s="114"/>
      <c r="G221" s="114"/>
      <c r="H221" s="115"/>
      <c r="I221" s="103">
        <f>I219*1.21</f>
        <v>133.82599999999999</v>
      </c>
    </row>
    <row r="222" spans="1:9" s="2" customFormat="1" ht="13.5" customHeight="1" x14ac:dyDescent="0.25">
      <c r="A222" s="51" t="s">
        <v>338</v>
      </c>
      <c r="B222" s="28"/>
      <c r="C222" s="28"/>
      <c r="D222" s="28"/>
      <c r="E222" s="28"/>
      <c r="F222" s="28"/>
      <c r="G222" s="24"/>
      <c r="H222" s="61"/>
      <c r="I222" s="102"/>
    </row>
    <row r="223" spans="1:9" s="2" customFormat="1" ht="90" x14ac:dyDescent="0.25">
      <c r="A223" s="47" t="s">
        <v>226</v>
      </c>
      <c r="B223" s="27" t="s">
        <v>251</v>
      </c>
      <c r="C223" s="53" t="s">
        <v>252</v>
      </c>
      <c r="D223" s="34" t="s">
        <v>379</v>
      </c>
      <c r="E223" s="34" t="s">
        <v>379</v>
      </c>
      <c r="F223" s="34" t="s">
        <v>92</v>
      </c>
      <c r="G223" s="34">
        <v>10</v>
      </c>
      <c r="H223" s="61">
        <v>20</v>
      </c>
      <c r="I223" s="102">
        <f>G223*H223</f>
        <v>200</v>
      </c>
    </row>
    <row r="224" spans="1:9" s="2" customFormat="1" ht="13.5" customHeight="1" x14ac:dyDescent="0.2">
      <c r="A224" s="114" t="s">
        <v>41</v>
      </c>
      <c r="B224" s="114"/>
      <c r="C224" s="114"/>
      <c r="D224" s="114"/>
      <c r="E224" s="114"/>
      <c r="F224" s="114"/>
      <c r="G224" s="114"/>
      <c r="H224" s="115"/>
      <c r="I224" s="103">
        <v>42</v>
      </c>
    </row>
    <row r="225" spans="1:10" s="2" customFormat="1" ht="13.5" customHeight="1" x14ac:dyDescent="0.2">
      <c r="A225" s="114" t="s">
        <v>227</v>
      </c>
      <c r="B225" s="114"/>
      <c r="C225" s="114"/>
      <c r="D225" s="114"/>
      <c r="E225" s="114"/>
      <c r="F225" s="114"/>
      <c r="G225" s="114"/>
      <c r="H225" s="115"/>
      <c r="I225" s="103">
        <f>I223*1.21</f>
        <v>242</v>
      </c>
    </row>
    <row r="226" spans="1:10" ht="15" customHeight="1" x14ac:dyDescent="0.25">
      <c r="A226" s="83" t="s">
        <v>341</v>
      </c>
      <c r="B226" s="82"/>
      <c r="C226" s="82"/>
      <c r="D226" s="82"/>
      <c r="E226" s="82"/>
      <c r="F226" s="82"/>
      <c r="G226" s="82"/>
      <c r="H226" s="82"/>
      <c r="I226" s="82"/>
    </row>
    <row r="227" spans="1:10" ht="15" customHeight="1" x14ac:dyDescent="0.25">
      <c r="A227" s="126" t="s">
        <v>342</v>
      </c>
      <c r="B227" s="126"/>
      <c r="C227" s="126"/>
      <c r="D227" s="126"/>
      <c r="E227" s="126"/>
      <c r="F227" s="126"/>
      <c r="G227" s="126"/>
      <c r="H227" s="126"/>
      <c r="I227" s="126"/>
    </row>
    <row r="228" spans="1:10" ht="16.5" customHeight="1" x14ac:dyDescent="0.25">
      <c r="A228" s="82"/>
      <c r="B228" s="82"/>
      <c r="C228" s="82"/>
      <c r="D228" s="82"/>
      <c r="E228" s="82"/>
      <c r="F228" s="82"/>
      <c r="G228" s="82"/>
      <c r="H228" s="82"/>
      <c r="I228" s="82"/>
    </row>
    <row r="229" spans="1:10" ht="15" customHeight="1" x14ac:dyDescent="0.25">
      <c r="A229" s="126" t="s">
        <v>343</v>
      </c>
      <c r="B229" s="126"/>
      <c r="C229" s="126"/>
      <c r="D229" s="126"/>
      <c r="E229" s="126"/>
      <c r="F229" s="126"/>
      <c r="G229" s="126"/>
      <c r="H229" s="126"/>
      <c r="I229" s="126"/>
    </row>
    <row r="230" spans="1:10" x14ac:dyDescent="0.25">
      <c r="A230" s="84" t="s">
        <v>344</v>
      </c>
      <c r="B230" s="127" t="s">
        <v>345</v>
      </c>
      <c r="C230" s="128"/>
      <c r="D230" s="85" t="s">
        <v>0</v>
      </c>
      <c r="E230" s="86"/>
      <c r="F230" s="86"/>
      <c r="G230" s="87"/>
      <c r="H230" s="88"/>
      <c r="I230" s="17"/>
    </row>
    <row r="231" spans="1:10" x14ac:dyDescent="0.25">
      <c r="A231" s="100">
        <v>1</v>
      </c>
      <c r="B231" s="98" t="s">
        <v>430</v>
      </c>
      <c r="C231" s="99"/>
      <c r="D231" s="98">
        <v>1</v>
      </c>
      <c r="E231" s="86"/>
      <c r="F231" s="86"/>
      <c r="G231" s="87"/>
      <c r="H231" s="88"/>
      <c r="I231" s="20"/>
    </row>
    <row r="232" spans="1:10" x14ac:dyDescent="0.25">
      <c r="A232" s="100">
        <v>2</v>
      </c>
      <c r="B232" s="98" t="s">
        <v>431</v>
      </c>
      <c r="C232" s="99"/>
      <c r="D232" s="98">
        <v>2</v>
      </c>
      <c r="E232" s="86"/>
      <c r="F232" s="86"/>
      <c r="G232" s="87"/>
      <c r="H232" s="88"/>
      <c r="I232" s="20"/>
    </row>
    <row r="233" spans="1:10" x14ac:dyDescent="0.25">
      <c r="A233" s="100">
        <v>3</v>
      </c>
      <c r="B233" s="98" t="s">
        <v>432</v>
      </c>
      <c r="C233" s="99"/>
      <c r="D233" s="98">
        <v>1</v>
      </c>
      <c r="E233" s="86"/>
      <c r="F233" s="86"/>
      <c r="G233" s="87"/>
      <c r="H233" s="88"/>
      <c r="I233" s="72"/>
      <c r="J233" s="2"/>
    </row>
    <row r="234" spans="1:10" x14ac:dyDescent="0.25">
      <c r="A234" s="100">
        <v>4</v>
      </c>
      <c r="B234" s="98" t="s">
        <v>433</v>
      </c>
      <c r="C234" s="99"/>
      <c r="D234" s="98">
        <v>1</v>
      </c>
      <c r="E234" s="86"/>
      <c r="F234" s="86"/>
      <c r="G234" s="87"/>
      <c r="H234" s="88"/>
      <c r="I234" s="92"/>
    </row>
    <row r="235" spans="1:10" x14ac:dyDescent="0.25">
      <c r="A235" s="100">
        <v>5</v>
      </c>
      <c r="B235" s="98" t="s">
        <v>434</v>
      </c>
      <c r="C235" s="99"/>
      <c r="D235" s="98">
        <v>1</v>
      </c>
      <c r="E235" s="86"/>
      <c r="F235" s="86"/>
      <c r="G235" s="87"/>
      <c r="H235" s="88"/>
      <c r="I235" s="93"/>
    </row>
    <row r="236" spans="1:10" x14ac:dyDescent="0.25">
      <c r="A236" s="100">
        <v>6</v>
      </c>
      <c r="B236" s="98" t="s">
        <v>435</v>
      </c>
      <c r="C236" s="99"/>
      <c r="D236" s="98">
        <v>1</v>
      </c>
      <c r="E236" s="86"/>
      <c r="F236" s="86"/>
      <c r="G236" s="87"/>
      <c r="H236" s="88"/>
      <c r="I236" s="19"/>
    </row>
    <row r="237" spans="1:10" x14ac:dyDescent="0.25">
      <c r="A237" s="101">
        <v>7</v>
      </c>
      <c r="B237" s="98" t="s">
        <v>436</v>
      </c>
      <c r="C237" s="99"/>
      <c r="D237" s="98">
        <v>1</v>
      </c>
      <c r="E237" s="86"/>
      <c r="F237" s="86"/>
      <c r="G237" s="87"/>
      <c r="H237" s="88"/>
      <c r="I237" s="19"/>
    </row>
    <row r="238" spans="1:10" ht="10.5" customHeight="1" x14ac:dyDescent="0.25">
      <c r="A238" s="5"/>
      <c r="B238" s="89"/>
      <c r="C238" s="89"/>
      <c r="D238" s="89"/>
      <c r="E238" s="89"/>
      <c r="F238" s="89"/>
      <c r="G238" s="20"/>
      <c r="H238" s="89"/>
      <c r="I238" s="20"/>
    </row>
    <row r="239" spans="1:10" s="2" customFormat="1" ht="15" customHeight="1" x14ac:dyDescent="0.25">
      <c r="A239" s="71"/>
      <c r="B239" s="71"/>
      <c r="C239" s="71"/>
      <c r="D239" s="71"/>
      <c r="E239" s="71"/>
      <c r="F239" s="71"/>
      <c r="G239" s="71"/>
      <c r="H239" s="71"/>
      <c r="I239" s="91"/>
      <c r="J239"/>
    </row>
    <row r="240" spans="1:10" ht="15" customHeight="1" x14ac:dyDescent="0.25">
      <c r="A240" s="92" t="s">
        <v>32</v>
      </c>
      <c r="B240" s="92"/>
      <c r="C240" s="92"/>
      <c r="D240" s="92"/>
      <c r="E240" s="92"/>
      <c r="F240" s="92"/>
      <c r="G240" s="92"/>
      <c r="H240" s="92"/>
      <c r="I240" s="67"/>
    </row>
    <row r="241" spans="1:9" ht="16.5" customHeight="1" x14ac:dyDescent="0.25">
      <c r="A241" s="93" t="s">
        <v>7</v>
      </c>
      <c r="B241" s="93"/>
      <c r="C241" s="93"/>
      <c r="D241" s="93"/>
      <c r="E241" s="93"/>
      <c r="F241" s="93"/>
      <c r="G241" s="93"/>
      <c r="H241" s="93"/>
      <c r="I241" s="20"/>
    </row>
    <row r="242" spans="1:9" ht="15" customHeight="1" x14ac:dyDescent="0.25">
      <c r="A242" s="6"/>
      <c r="B242" s="5"/>
      <c r="C242" s="8"/>
      <c r="D242" s="8"/>
      <c r="E242" s="8"/>
      <c r="F242" s="8"/>
      <c r="G242" s="19"/>
      <c r="H242" s="8"/>
      <c r="I242" s="20"/>
    </row>
    <row r="243" spans="1:9" ht="31.5" x14ac:dyDescent="0.25">
      <c r="A243" s="9" t="s">
        <v>1</v>
      </c>
      <c r="B243" s="120" t="s">
        <v>6</v>
      </c>
      <c r="C243" s="121"/>
      <c r="D243" s="23" t="s">
        <v>0</v>
      </c>
      <c r="E243" s="120" t="s">
        <v>5</v>
      </c>
      <c r="F243" s="122"/>
      <c r="G243" s="121"/>
      <c r="H243" s="8"/>
      <c r="I243" s="20"/>
    </row>
    <row r="244" spans="1:9" x14ac:dyDescent="0.25">
      <c r="A244" s="7"/>
      <c r="B244" s="123"/>
      <c r="C244" s="124"/>
      <c r="D244" s="22"/>
      <c r="E244" s="123"/>
      <c r="F244" s="125"/>
      <c r="G244" s="124"/>
      <c r="H244" s="8"/>
      <c r="I244" s="15"/>
    </row>
    <row r="245" spans="1:9" ht="10.5" customHeight="1" x14ac:dyDescent="0.25">
      <c r="A245" s="7"/>
      <c r="B245" s="123"/>
      <c r="C245" s="124"/>
      <c r="D245" s="22"/>
      <c r="E245" s="123"/>
      <c r="F245" s="125"/>
      <c r="G245" s="124"/>
      <c r="H245" s="5"/>
    </row>
    <row r="246" spans="1:9" ht="132" customHeight="1" x14ac:dyDescent="0.25">
      <c r="A246" s="91" t="s">
        <v>33</v>
      </c>
      <c r="B246" s="91"/>
      <c r="C246" s="91"/>
      <c r="D246" s="91"/>
      <c r="E246" s="91"/>
      <c r="F246" s="91"/>
      <c r="G246" s="91"/>
      <c r="H246" s="91"/>
    </row>
    <row r="247" spans="1:9" ht="16.5" customHeight="1" x14ac:dyDescent="0.25">
      <c r="A247" s="67"/>
      <c r="B247" s="67"/>
      <c r="C247" s="67"/>
      <c r="D247" s="67"/>
      <c r="E247" s="67"/>
      <c r="F247" s="67"/>
      <c r="G247" s="67"/>
      <c r="H247" s="67"/>
    </row>
    <row r="248" spans="1:9" x14ac:dyDescent="0.25">
      <c r="A248" s="5" t="s">
        <v>429</v>
      </c>
      <c r="B248" s="5"/>
      <c r="C248" s="13" t="s">
        <v>2</v>
      </c>
      <c r="D248" s="4"/>
      <c r="E248" s="5" t="s">
        <v>428</v>
      </c>
      <c r="F248" s="5"/>
      <c r="G248" s="20"/>
      <c r="H248" s="5"/>
    </row>
    <row r="249" spans="1:9" ht="15.75" customHeight="1" x14ac:dyDescent="0.25">
      <c r="A249" s="119" t="s">
        <v>3</v>
      </c>
      <c r="B249" s="119"/>
      <c r="C249" s="13" t="s">
        <v>30</v>
      </c>
      <c r="D249" s="4"/>
      <c r="E249" s="5" t="s">
        <v>4</v>
      </c>
      <c r="F249" s="5"/>
      <c r="G249" s="20"/>
      <c r="H249" s="5"/>
    </row>
    <row r="250" spans="1:9" x14ac:dyDescent="0.25">
      <c r="A250" s="65"/>
      <c r="B250" s="65"/>
      <c r="C250" s="13"/>
      <c r="D250" s="4"/>
      <c r="E250" s="5"/>
      <c r="F250" s="5"/>
      <c r="G250" s="20"/>
      <c r="H250" s="5"/>
    </row>
    <row r="251" spans="1:9" x14ac:dyDescent="0.25">
      <c r="A251" s="3" t="s">
        <v>29</v>
      </c>
      <c r="B251" s="3"/>
      <c r="C251" s="3"/>
      <c r="D251" s="3"/>
      <c r="E251" s="3"/>
      <c r="F251" s="3"/>
      <c r="G251" s="15"/>
      <c r="H251" s="3"/>
    </row>
    <row r="411" spans="10:10" x14ac:dyDescent="0.25">
      <c r="J411" s="79"/>
    </row>
    <row r="418" spans="1:10" s="79" customFormat="1" x14ac:dyDescent="0.25">
      <c r="A418" s="1"/>
      <c r="B418" s="1"/>
      <c r="C418" s="1"/>
      <c r="D418" s="1"/>
      <c r="E418" s="1"/>
      <c r="F418" s="1"/>
      <c r="G418" s="16"/>
      <c r="H418" s="1"/>
      <c r="I418" s="16"/>
      <c r="J418"/>
    </row>
  </sheetData>
  <mergeCells count="127">
    <mergeCell ref="A216:H216"/>
    <mergeCell ref="A217:H217"/>
    <mergeCell ref="A220:H220"/>
    <mergeCell ref="A221:H221"/>
    <mergeCell ref="A224:H224"/>
    <mergeCell ref="A225:H225"/>
    <mergeCell ref="A212:H212"/>
    <mergeCell ref="A213:H213"/>
    <mergeCell ref="A249:B249"/>
    <mergeCell ref="B243:C243"/>
    <mergeCell ref="E243:G243"/>
    <mergeCell ref="B244:C244"/>
    <mergeCell ref="E244:G244"/>
    <mergeCell ref="B245:C245"/>
    <mergeCell ref="E245:G245"/>
    <mergeCell ref="A229:I229"/>
    <mergeCell ref="A227:I227"/>
    <mergeCell ref="B230:C230"/>
    <mergeCell ref="A205:H205"/>
    <mergeCell ref="A208:H208"/>
    <mergeCell ref="A209:H209"/>
    <mergeCell ref="A197:H197"/>
    <mergeCell ref="A198:H198"/>
    <mergeCell ref="A203:H203"/>
    <mergeCell ref="A204:H204"/>
    <mergeCell ref="A193:H193"/>
    <mergeCell ref="A194:H194"/>
    <mergeCell ref="A166:H166"/>
    <mergeCell ref="A167:H167"/>
    <mergeCell ref="A176:H176"/>
    <mergeCell ref="A177:H177"/>
    <mergeCell ref="A178:H178"/>
    <mergeCell ref="A186:H186"/>
    <mergeCell ref="A189:H189"/>
    <mergeCell ref="A190:H190"/>
    <mergeCell ref="A181:H181"/>
    <mergeCell ref="A182:H182"/>
    <mergeCell ref="A185:H185"/>
    <mergeCell ref="A147:H147"/>
    <mergeCell ref="A148:H148"/>
    <mergeCell ref="A149:H149"/>
    <mergeCell ref="A136:H136"/>
    <mergeCell ref="A141:H141"/>
    <mergeCell ref="A142:H142"/>
    <mergeCell ref="A143:H143"/>
    <mergeCell ref="A163:H163"/>
    <mergeCell ref="A152:H152"/>
    <mergeCell ref="A153:H153"/>
    <mergeCell ref="A161:H161"/>
    <mergeCell ref="A162:H162"/>
    <mergeCell ref="A124:H124"/>
    <mergeCell ref="A125:H125"/>
    <mergeCell ref="A126:H126"/>
    <mergeCell ref="A120:H120"/>
    <mergeCell ref="A121:H121"/>
    <mergeCell ref="A129:H129"/>
    <mergeCell ref="A130:H130"/>
    <mergeCell ref="A134:H134"/>
    <mergeCell ref="A135:H135"/>
    <mergeCell ref="A82:H82"/>
    <mergeCell ref="A83:H83"/>
    <mergeCell ref="A84:H84"/>
    <mergeCell ref="A87:H87"/>
    <mergeCell ref="A116:H116"/>
    <mergeCell ref="A117:H117"/>
    <mergeCell ref="A108:H108"/>
    <mergeCell ref="A109:H109"/>
    <mergeCell ref="A112:H112"/>
    <mergeCell ref="A113:H113"/>
    <mergeCell ref="A103:H103"/>
    <mergeCell ref="A104:H104"/>
    <mergeCell ref="A105:H105"/>
    <mergeCell ref="A99:H99"/>
    <mergeCell ref="A93:H93"/>
    <mergeCell ref="A94:H94"/>
    <mergeCell ref="A97:H97"/>
    <mergeCell ref="A98:H98"/>
    <mergeCell ref="A88:H88"/>
    <mergeCell ref="A92:H92"/>
    <mergeCell ref="A77:H77"/>
    <mergeCell ref="A78:H78"/>
    <mergeCell ref="A31:C31"/>
    <mergeCell ref="D31:H31"/>
    <mergeCell ref="A33:H33"/>
    <mergeCell ref="A26:C26"/>
    <mergeCell ref="D26:H26"/>
    <mergeCell ref="A29:C29"/>
    <mergeCell ref="D29:H29"/>
    <mergeCell ref="A30:C30"/>
    <mergeCell ref="D30:H30"/>
    <mergeCell ref="A52:H52"/>
    <mergeCell ref="A53:H53"/>
    <mergeCell ref="A54:H54"/>
    <mergeCell ref="A68:H68"/>
    <mergeCell ref="A71:H71"/>
    <mergeCell ref="A72:H72"/>
    <mergeCell ref="A76:H76"/>
    <mergeCell ref="A58:H58"/>
    <mergeCell ref="A59:H59"/>
    <mergeCell ref="A60:H60"/>
    <mergeCell ref="A63:H63"/>
    <mergeCell ref="A64:H64"/>
    <mergeCell ref="A67:H67"/>
    <mergeCell ref="A23:C23"/>
    <mergeCell ref="D23:H23"/>
    <mergeCell ref="A24:C24"/>
    <mergeCell ref="D24:H24"/>
    <mergeCell ref="A25:C25"/>
    <mergeCell ref="D25:H25"/>
    <mergeCell ref="A20:C20"/>
    <mergeCell ref="D20:H20"/>
    <mergeCell ref="A21:C21"/>
    <mergeCell ref="D21:H21"/>
    <mergeCell ref="A22:C22"/>
    <mergeCell ref="D22:H22"/>
    <mergeCell ref="C14:D14"/>
    <mergeCell ref="C16:D16"/>
    <mergeCell ref="A18:C18"/>
    <mergeCell ref="D18:H18"/>
    <mergeCell ref="A19:C19"/>
    <mergeCell ref="D19:H19"/>
    <mergeCell ref="A1:I1"/>
    <mergeCell ref="C3:D3"/>
    <mergeCell ref="C4:D4"/>
    <mergeCell ref="B5:H5"/>
    <mergeCell ref="C11:D11"/>
    <mergeCell ref="B12:H12"/>
  </mergeCells>
  <hyperlinks>
    <hyperlink ref="D26" r:id="rId1" xr:uid="{00000000-0004-0000-0000-000000000000}"/>
  </hyperlinks>
  <pageMargins left="0.31496062992125984" right="0.11811023622047245" top="0.35433070866141736" bottom="0.35433070866141736" header="0.31496062992125984" footer="0.31496062992125984"/>
  <pageSetup paperSize="9" scale="8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Pristatymas</vt:lpstr>
      <vt:lpstr>Pristatymas!Print_Area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Vilma Sobolevskienė</dc:creator>
  <cp:lastModifiedBy>Vilma Sobolevskienė</cp:lastModifiedBy>
  <cp:lastPrinted>2021-06-29T11:23:11Z</cp:lastPrinted>
  <dcterms:created xsi:type="dcterms:W3CDTF">2018-04-25T12:34:24Z</dcterms:created>
  <dcterms:modified xsi:type="dcterms:W3CDTF">2021-09-13T10:32:56Z</dcterms:modified>
</cp:coreProperties>
</file>